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stemas Vino Nuevo\Desktop\"/>
    </mc:Choice>
  </mc:AlternateContent>
  <xr:revisionPtr revIDLastSave="0" documentId="8_{0F5EB469-E33C-4617-9A1F-567792382996}" xr6:coauthVersionLast="47" xr6:coauthVersionMax="47" xr10:uidLastSave="{00000000-0000-0000-0000-000000000000}"/>
  <bookViews>
    <workbookView xWindow="-120" yWindow="-120" windowWidth="29040" windowHeight="15840" tabRatio="629" xr2:uid="{00000000-000D-0000-FFFF-FFFF00000000}"/>
  </bookViews>
  <sheets>
    <sheet name="HP1" sheetId="2" r:id="rId1"/>
    <sheet name="HP2" sheetId="1" r:id="rId2"/>
    <sheet name="CONFIG" sheetId="3" state="hidden" r:id="rId3"/>
  </sheets>
  <definedNames>
    <definedName name="_xlnm.Print_Area" localSheetId="0">'HP1'!$A$1:$S$63</definedName>
    <definedName name="_xlnm.Print_Area" localSheetId="1">'HP2'!$A$1:$Q$36</definedName>
  </definedNames>
  <calcPr calcId="18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55" i="2" l="1"/>
  <c r="R58" i="2"/>
  <c r="R57" i="2"/>
  <c r="R56" i="2"/>
  <c r="D93" i="3"/>
  <c r="E93" i="3" s="1"/>
  <c r="D92" i="3"/>
  <c r="E92" i="3" s="1"/>
  <c r="D91" i="3"/>
  <c r="E91" i="3" s="1"/>
  <c r="D90" i="3"/>
  <c r="E90" i="3" s="1"/>
  <c r="D88" i="3"/>
  <c r="D89" i="3"/>
  <c r="D68" i="3"/>
  <c r="D69" i="3"/>
  <c r="D70" i="3"/>
  <c r="D71" i="3"/>
  <c r="D72" i="3"/>
  <c r="D73" i="3"/>
  <c r="D74" i="3"/>
  <c r="D75" i="3"/>
  <c r="D76" i="3"/>
  <c r="D77" i="3"/>
  <c r="D67" i="3"/>
  <c r="D78" i="3"/>
  <c r="D79" i="3"/>
  <c r="D80" i="3"/>
  <c r="D81" i="3"/>
  <c r="G11" i="3"/>
  <c r="H11" i="3" s="1"/>
  <c r="D57" i="3"/>
  <c r="D55" i="3"/>
  <c r="D56" i="3"/>
  <c r="D58" i="3"/>
  <c r="D59" i="3"/>
  <c r="D60" i="3"/>
  <c r="D61" i="3"/>
  <c r="D62" i="3"/>
  <c r="D63" i="3"/>
  <c r="D64" i="3"/>
  <c r="D65" i="3"/>
  <c r="D66" i="3"/>
  <c r="D5" i="3"/>
  <c r="D3" i="3"/>
  <c r="D54" i="3"/>
  <c r="D51" i="3"/>
  <c r="D2" i="3"/>
  <c r="D4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2" i="3"/>
  <c r="D53" i="3"/>
  <c r="D87" i="3"/>
  <c r="G15" i="3"/>
  <c r="H15" i="3"/>
  <c r="D85" i="3"/>
  <c r="G14" i="3"/>
  <c r="H14" i="3"/>
  <c r="D82" i="3"/>
  <c r="D83" i="3"/>
  <c r="D84" i="3"/>
  <c r="D86" i="3"/>
  <c r="R46" i="2"/>
  <c r="R44" i="2"/>
  <c r="R41" i="2"/>
  <c r="R45" i="2"/>
  <c r="R43" i="2"/>
  <c r="R42" i="2"/>
  <c r="Q15" i="2"/>
  <c r="Q16" i="2"/>
  <c r="Q17" i="2"/>
  <c r="Q18" i="2"/>
  <c r="Q19" i="2"/>
  <c r="Q20" i="2"/>
  <c r="Q21" i="2"/>
  <c r="Q14" i="2"/>
  <c r="Q27" i="2"/>
  <c r="Q28" i="2"/>
  <c r="Q29" i="2"/>
  <c r="Q30" i="2"/>
  <c r="Q31" i="2"/>
  <c r="Q32" i="2"/>
  <c r="Q33" i="2"/>
  <c r="Q34" i="2"/>
  <c r="Q35" i="2"/>
  <c r="Q36" i="2"/>
  <c r="Q37" i="2"/>
  <c r="Q10" i="2"/>
  <c r="Q11" i="2"/>
  <c r="Q12" i="2"/>
  <c r="Q13" i="2"/>
  <c r="Q23" i="2"/>
  <c r="Q24" i="2"/>
  <c r="Q25" i="2"/>
  <c r="Q26" i="2"/>
  <c r="G9" i="3" l="1"/>
  <c r="H9" i="3" s="1"/>
  <c r="G13" i="3"/>
  <c r="H13" i="3" s="1"/>
  <c r="G10" i="3"/>
  <c r="G12" i="3"/>
  <c r="G16" i="3"/>
  <c r="I16" i="3"/>
  <c r="I15" i="3"/>
  <c r="G8" i="3"/>
  <c r="H10" i="3"/>
  <c r="I14" i="3"/>
  <c r="R34" i="2"/>
  <c r="R28" i="2"/>
  <c r="R26" i="2"/>
  <c r="R37" i="2"/>
  <c r="R33" i="2"/>
  <c r="R30" i="2"/>
  <c r="R25" i="2"/>
  <c r="R36" i="2"/>
  <c r="R32" i="2"/>
  <c r="R29" i="2"/>
  <c r="R24" i="2"/>
  <c r="R35" i="2"/>
  <c r="R31" i="2"/>
  <c r="R27" i="2"/>
  <c r="R23" i="2"/>
  <c r="I13" i="3"/>
  <c r="H12" i="3"/>
  <c r="I11" i="3"/>
  <c r="R53" i="2" l="1"/>
  <c r="R52" i="2"/>
  <c r="D60" i="2"/>
  <c r="D55" i="2"/>
  <c r="D51" i="2"/>
  <c r="D47" i="2"/>
  <c r="D43" i="2"/>
  <c r="D39" i="2"/>
  <c r="D35" i="2"/>
  <c r="D31" i="2"/>
  <c r="D27" i="2"/>
  <c r="D23" i="2"/>
  <c r="D19" i="2"/>
  <c r="D15" i="2"/>
  <c r="D11" i="2"/>
  <c r="D10" i="2"/>
  <c r="D58" i="2"/>
  <c r="D54" i="2"/>
  <c r="D50" i="2"/>
  <c r="D46" i="2"/>
  <c r="D42" i="2"/>
  <c r="D38" i="2"/>
  <c r="D34" i="2"/>
  <c r="D30" i="2"/>
  <c r="D26" i="2"/>
  <c r="D22" i="2"/>
  <c r="D18" i="2"/>
  <c r="D14" i="2"/>
  <c r="D62" i="2"/>
  <c r="D57" i="2"/>
  <c r="D53" i="2"/>
  <c r="D49" i="2"/>
  <c r="D45" i="2"/>
  <c r="D41" i="2"/>
  <c r="D37" i="2"/>
  <c r="D33" i="2"/>
  <c r="D29" i="2"/>
  <c r="D25" i="2"/>
  <c r="D21" i="2"/>
  <c r="D17" i="2"/>
  <c r="D13" i="2"/>
  <c r="D48" i="2"/>
  <c r="D32" i="2"/>
  <c r="D16" i="2"/>
  <c r="D28" i="2"/>
  <c r="D56" i="2"/>
  <c r="D40" i="2"/>
  <c r="D24" i="2"/>
  <c r="D52" i="2"/>
  <c r="D36" i="2"/>
  <c r="D20" i="2"/>
  <c r="D61" i="2"/>
  <c r="D44" i="2"/>
  <c r="D12" i="2"/>
  <c r="R19" i="2"/>
  <c r="R15" i="2"/>
  <c r="R11" i="2"/>
  <c r="R18" i="2"/>
  <c r="R14" i="2"/>
  <c r="R10" i="2"/>
  <c r="R21" i="2"/>
  <c r="R17" i="2"/>
  <c r="R13" i="2"/>
  <c r="R20" i="2"/>
  <c r="R16" i="2"/>
  <c r="R12" i="2"/>
  <c r="I12" i="3"/>
  <c r="I10" i="3"/>
  <c r="I9" i="3"/>
  <c r="I18" i="3" l="1"/>
  <c r="R59" i="2" s="1"/>
</calcChain>
</file>

<file path=xl/sharedStrings.xml><?xml version="1.0" encoding="utf-8"?>
<sst xmlns="http://schemas.openxmlformats.org/spreadsheetml/2006/main" count="418" uniqueCount="285">
  <si>
    <t>HOJA  DE  PEDIDO</t>
  </si>
  <si>
    <t>M1</t>
  </si>
  <si>
    <t>Estos precios son exclusivamente para México</t>
  </si>
  <si>
    <t>Empresa:</t>
  </si>
  <si>
    <t>Contacto:</t>
  </si>
  <si>
    <t>Fecha:</t>
  </si>
  <si>
    <t>Dirección:</t>
  </si>
  <si>
    <t>Colonia:</t>
  </si>
  <si>
    <t>C.P.:</t>
  </si>
  <si>
    <t>Ciudad:</t>
  </si>
  <si>
    <t>Estado:</t>
  </si>
  <si>
    <t>RFC:</t>
  </si>
  <si>
    <r>
      <rPr>
        <b/>
        <sz val="10"/>
        <color indexed="63"/>
        <rFont val="Arial"/>
        <family val="2"/>
      </rPr>
      <t>Teléfono:</t>
    </r>
    <r>
      <rPr>
        <sz val="10"/>
        <color indexed="63"/>
        <rFont val="Arial"/>
        <family val="2"/>
      </rPr>
      <t xml:space="preserve"> </t>
    </r>
  </si>
  <si>
    <t>E-mail:</t>
  </si>
  <si>
    <t>LIBROS TAMAÑO BOLSILLO</t>
  </si>
  <si>
    <t>LIBROS TAMAÑO MEDIANO</t>
  </si>
  <si>
    <t>Clave</t>
  </si>
  <si>
    <t>Cant.</t>
  </si>
  <si>
    <t>Descripción</t>
  </si>
  <si>
    <t>Precio</t>
  </si>
  <si>
    <t>Total</t>
  </si>
  <si>
    <t>peso</t>
  </si>
  <si>
    <t>p/total</t>
  </si>
  <si>
    <t>L1</t>
  </si>
  <si>
    <t xml:space="preserve">7 cosas que jamás aceptaré </t>
  </si>
  <si>
    <t>LM2</t>
  </si>
  <si>
    <t>El perfil de una mujer de Dios</t>
  </si>
  <si>
    <t>L2</t>
  </si>
  <si>
    <t xml:space="preserve">14 reglas para el conflicto matrimonial </t>
  </si>
  <si>
    <t>LM3</t>
  </si>
  <si>
    <t>¿Quién puede entender a los hombres?</t>
  </si>
  <si>
    <t>L3</t>
  </si>
  <si>
    <t>De mujer a mujer</t>
  </si>
  <si>
    <t>LM5</t>
  </si>
  <si>
    <t>La verdadera belleza</t>
  </si>
  <si>
    <t>L4</t>
  </si>
  <si>
    <t xml:space="preserve">El dominio del creyente </t>
  </si>
  <si>
    <t>LM6</t>
  </si>
  <si>
    <t>Intercesión: La bomba nuclear de Dios</t>
  </si>
  <si>
    <t>L5</t>
  </si>
  <si>
    <t>Tus hijos barro en tus manos</t>
  </si>
  <si>
    <t>LM9</t>
  </si>
  <si>
    <t>10 errores que cometemos las mujeres</t>
  </si>
  <si>
    <t>L6</t>
  </si>
  <si>
    <t xml:space="preserve">Orando para lograr resultados </t>
  </si>
  <si>
    <t>LM10</t>
  </si>
  <si>
    <t>Ocho tipos de madre</t>
  </si>
  <si>
    <t>L7</t>
  </si>
  <si>
    <t xml:space="preserve">Cómo romper la maldición de la pobreza </t>
  </si>
  <si>
    <t>LM11</t>
  </si>
  <si>
    <t>Jesús de Nazaret</t>
  </si>
  <si>
    <t>L8</t>
  </si>
  <si>
    <t>Amistad e intimidad</t>
  </si>
  <si>
    <t>LM13</t>
  </si>
  <si>
    <t>Tú puedes ser sobreabundantemente bendecido</t>
  </si>
  <si>
    <t>L9</t>
  </si>
  <si>
    <t>El secreto para cambiar tu familia y tu mundo</t>
  </si>
  <si>
    <t>LM14</t>
  </si>
  <si>
    <t>Situaciones difíciles que enfrentan las mujeres  # 1</t>
  </si>
  <si>
    <t>L10</t>
  </si>
  <si>
    <t xml:space="preserve">Poder en tu boca </t>
  </si>
  <si>
    <t>LM15</t>
  </si>
  <si>
    <t>Situaciones difíciles que enfrentan las mujeres  # 2  .</t>
  </si>
  <si>
    <t>L11</t>
  </si>
  <si>
    <t>Usted puede ganar en la vida</t>
  </si>
  <si>
    <t>LM16</t>
  </si>
  <si>
    <t xml:space="preserve">El deleite y el dolor de ser esposa de pastor </t>
  </si>
  <si>
    <t>L12</t>
  </si>
  <si>
    <t xml:space="preserve">La mujer de excelencia </t>
  </si>
  <si>
    <t>LM17</t>
  </si>
  <si>
    <t xml:space="preserve">Éxito garantizado                                                                                  </t>
  </si>
  <si>
    <t>L13</t>
  </si>
  <si>
    <t xml:space="preserve">El joven y su sexualidad </t>
  </si>
  <si>
    <t>CURSOS DE ESTUDIO</t>
  </si>
  <si>
    <t>L14</t>
  </si>
  <si>
    <t xml:space="preserve">Rompiendo ataduras </t>
  </si>
  <si>
    <t>C1</t>
  </si>
  <si>
    <t>La mujer y sus emociones</t>
  </si>
  <si>
    <t>L15</t>
  </si>
  <si>
    <t>La familia feliz</t>
  </si>
  <si>
    <t>C2</t>
  </si>
  <si>
    <t>Cuando la mujer ora</t>
  </si>
  <si>
    <t>L16</t>
  </si>
  <si>
    <t>La mujer verdaderamente libre</t>
  </si>
  <si>
    <t>C3</t>
  </si>
  <si>
    <t>La mujer de excelencia</t>
  </si>
  <si>
    <t>L17</t>
  </si>
  <si>
    <t xml:space="preserve">Cuando los hijos se rebelan </t>
  </si>
  <si>
    <t>C4</t>
  </si>
  <si>
    <t>Los proverbios y la mujer moderna</t>
  </si>
  <si>
    <t>L19</t>
  </si>
  <si>
    <t>Matrimonio al máximo</t>
  </si>
  <si>
    <t>C5</t>
  </si>
  <si>
    <t>Mujeres bíblicas y lecciones actuales # 1</t>
  </si>
  <si>
    <t>L21</t>
  </si>
  <si>
    <t xml:space="preserve">Cuando una mujer ora por sus hijos </t>
  </si>
  <si>
    <t>C6</t>
  </si>
  <si>
    <t>Mujeres bíblicas y lecciones actuales # 2</t>
  </si>
  <si>
    <t>L22</t>
  </si>
  <si>
    <t>El verdadero varón: ni macho ni ratón</t>
  </si>
  <si>
    <t>C7</t>
  </si>
  <si>
    <t>Yo soy</t>
  </si>
  <si>
    <t>L24</t>
  </si>
  <si>
    <t>El desafio de ser hombre</t>
  </si>
  <si>
    <t>C8</t>
  </si>
  <si>
    <t>Curso de matrimonios</t>
  </si>
  <si>
    <t>L25</t>
  </si>
  <si>
    <t>Tú puedes ser libre de ataduras sexuales</t>
  </si>
  <si>
    <t>C9</t>
  </si>
  <si>
    <t>Verdades que transforman</t>
  </si>
  <si>
    <t>L26</t>
  </si>
  <si>
    <t>Tú puedes ser feliz con o sin un hombre</t>
  </si>
  <si>
    <t>C11</t>
  </si>
  <si>
    <t>Respuestas biblicas a dudas que inquietan (Respuestas bíblicas a 10 preguntas actuales)</t>
  </si>
  <si>
    <t>L27</t>
  </si>
  <si>
    <t xml:space="preserve">10 errores que cometen los padres de niños </t>
  </si>
  <si>
    <t>C12</t>
  </si>
  <si>
    <t>Más que vencedores</t>
  </si>
  <si>
    <t>L28</t>
  </si>
  <si>
    <t>¡Auxilio, ! me pidió el divorcio</t>
  </si>
  <si>
    <t>C13</t>
  </si>
  <si>
    <t>Experimenta la presencia de Dios a través del tabernáculo</t>
  </si>
  <si>
    <t>L29</t>
  </si>
  <si>
    <t>De repente !me quedé sola!</t>
  </si>
  <si>
    <t>C14</t>
  </si>
  <si>
    <t xml:space="preserve">Disfruta donde estás mientras caminas a donde vas </t>
  </si>
  <si>
    <t>L30</t>
  </si>
  <si>
    <t xml:space="preserve">El asombroso e inagotable amor de Dios </t>
  </si>
  <si>
    <t>C15</t>
  </si>
  <si>
    <t>Viendo el amor de Dios en el libro de Éxodo</t>
  </si>
  <si>
    <t>L31</t>
  </si>
  <si>
    <t xml:space="preserve">Tu puedes ser sanado </t>
  </si>
  <si>
    <t>C16</t>
  </si>
  <si>
    <t>La familia …el plan original (El plan de Dios para la familia)</t>
  </si>
  <si>
    <t>L32</t>
  </si>
  <si>
    <t xml:space="preserve">Como criar a un hijo adolescente sin volverse loca </t>
  </si>
  <si>
    <t>AUDIO CASSETTES Y DISCOS COMPACTOS</t>
  </si>
  <si>
    <t>L33</t>
  </si>
  <si>
    <t>De profesión: mamá, el único empleo irremplazable</t>
  </si>
  <si>
    <t>CDE</t>
  </si>
  <si>
    <t>Audioenseñanzas en CD</t>
  </si>
  <si>
    <t>L34</t>
  </si>
  <si>
    <t>¿Por qué soy tan diferente?</t>
  </si>
  <si>
    <t>DE</t>
  </si>
  <si>
    <t>Videoenseñanzas en DVD</t>
  </si>
  <si>
    <t>L35</t>
  </si>
  <si>
    <t>Cómo enfrentar las adversidades de la vida</t>
  </si>
  <si>
    <t>CDLL</t>
  </si>
  <si>
    <t>Se escucha la lluvia (CD)</t>
  </si>
  <si>
    <t>L36</t>
  </si>
  <si>
    <t xml:space="preserve">Gracias a Dios que soy mujer (libro póstumo) </t>
  </si>
  <si>
    <t>CDVEN</t>
  </si>
  <si>
    <t xml:space="preserve">Ven y llena esta casa (CD)     </t>
  </si>
  <si>
    <t>L37</t>
  </si>
  <si>
    <t xml:space="preserve">Tú también puedes experimentar a Dios </t>
  </si>
  <si>
    <t>CDSN</t>
  </si>
  <si>
    <t>Siguiendo la nube (CD)</t>
  </si>
  <si>
    <t>L38</t>
  </si>
  <si>
    <t>El corazón, tu posesión mas valiosa</t>
  </si>
  <si>
    <t>DSN</t>
  </si>
  <si>
    <t>Siguiendo la nube (DVD)</t>
  </si>
  <si>
    <t>L39</t>
  </si>
  <si>
    <t>La unción</t>
  </si>
  <si>
    <t>CDJM</t>
  </si>
  <si>
    <t>Jesucristo es el mismo (CD)</t>
  </si>
  <si>
    <t>L40</t>
  </si>
  <si>
    <t>Su obra maestra</t>
  </si>
  <si>
    <t>CDCSG</t>
  </si>
  <si>
    <t>Celebrando Su grandeza (Combo CD+DVD)</t>
  </si>
  <si>
    <t>L41</t>
  </si>
  <si>
    <t>Cuando Dios pinta fuera de de los contornos</t>
  </si>
  <si>
    <t>ENSEÑANZAS</t>
  </si>
  <si>
    <t>L42</t>
  </si>
  <si>
    <t>Viviendo mas alla de la razón</t>
  </si>
  <si>
    <t>ECD02</t>
  </si>
  <si>
    <t>La verdadera aventura - Estuche (4 CD'S)</t>
  </si>
  <si>
    <t>L43</t>
  </si>
  <si>
    <t>Barak, barak</t>
  </si>
  <si>
    <t>ECD03</t>
  </si>
  <si>
    <t>La bendición de vivir bajo autoridad - Estuche (4 CD'S)</t>
  </si>
  <si>
    <t>L49</t>
  </si>
  <si>
    <t>Ángeles, hombres de blanco</t>
  </si>
  <si>
    <t>ED03</t>
  </si>
  <si>
    <t>La bendición de vivir bajo autoridad - Estuche (2 DVD'S)</t>
  </si>
  <si>
    <t>L50</t>
  </si>
  <si>
    <t>Sobrenatural</t>
  </si>
  <si>
    <t>MATERIAL EN AUDIO LIBRO</t>
  </si>
  <si>
    <t>L51</t>
  </si>
  <si>
    <t>Increíble</t>
  </si>
  <si>
    <t>AL10</t>
  </si>
  <si>
    <t>Poder en tu boca</t>
  </si>
  <si>
    <t>L52</t>
  </si>
  <si>
    <t>Viviendo en el reino de los cielos aquí y ahora</t>
  </si>
  <si>
    <t>AL21</t>
  </si>
  <si>
    <t>Cuando una mujer ora por sus hijos</t>
  </si>
  <si>
    <t>L53</t>
  </si>
  <si>
    <t>Eternidad</t>
  </si>
  <si>
    <t>EXHIBIDORES DE PLASTICO</t>
  </si>
  <si>
    <t>L54</t>
  </si>
  <si>
    <t>El poder de Su sangre derramada</t>
  </si>
  <si>
    <t>EX1</t>
  </si>
  <si>
    <t>L55</t>
  </si>
  <si>
    <t>Gozo indecible</t>
  </si>
  <si>
    <t>EX2</t>
  </si>
  <si>
    <t>"Grande" Contiene: 120 Bolsillo, 40 Medianos, 45 Cursos.                  ($8,245 c/u)</t>
  </si>
  <si>
    <t>L56</t>
  </si>
  <si>
    <t>Escogido</t>
  </si>
  <si>
    <t>EX3</t>
  </si>
  <si>
    <t>"Mediano" Contiene: 60 Medianos, 75 Cursos.                                   ($8,175 c/u)</t>
  </si>
  <si>
    <t>L57</t>
  </si>
  <si>
    <t>Mentiras que matan</t>
  </si>
  <si>
    <t>EX4</t>
  </si>
  <si>
    <t>"Bolsillo" Contiene: 300 Bolsillo.                                                        ($7,800 c/u)</t>
  </si>
  <si>
    <t>* Precio Aproximado + IVA + Envío</t>
  </si>
  <si>
    <t>Total Aprox.*</t>
  </si>
  <si>
    <t>LT</t>
  </si>
  <si>
    <t xml:space="preserve">Libre de temor </t>
  </si>
  <si>
    <t>LL</t>
  </si>
  <si>
    <t>Satanás casi destruyó mi vida</t>
  </si>
  <si>
    <t>LP</t>
  </si>
  <si>
    <t>El poder libertador de perdonar</t>
  </si>
  <si>
    <r>
      <rPr>
        <b/>
        <sz val="10"/>
        <color indexed="63"/>
        <rFont val="Bank Gothic"/>
      </rPr>
      <t>&lt;</t>
    </r>
    <r>
      <rPr>
        <sz val="10"/>
        <color indexed="63"/>
        <rFont val="Arial Narrow"/>
        <family val="2"/>
      </rPr>
      <t xml:space="preserve"> </t>
    </r>
    <r>
      <rPr>
        <i/>
        <sz val="10"/>
        <color indexed="63"/>
        <rFont val="Arial"/>
        <family val="2"/>
      </rPr>
      <t>Recuadro resalta las novedades</t>
    </r>
  </si>
  <si>
    <t xml:space="preserve">  </t>
  </si>
  <si>
    <t>LIBROS DE BOLSILLO</t>
  </si>
  <si>
    <t>LIBROS MEDIANOS</t>
  </si>
  <si>
    <t>CURSOS</t>
  </si>
  <si>
    <t>AUDIOLIBROS*</t>
  </si>
  <si>
    <t>PRECIOS SUJETOS A CAMBIO SIN PREVIO AVISO. LOS PRECIOS NO INCLUYEN EMPAQUE, I.V.A. NI IMPORTE DE ENVIO.</t>
  </si>
  <si>
    <t>Cantidad</t>
  </si>
  <si>
    <t>Costo unitario</t>
  </si>
  <si>
    <t xml:space="preserve">Cantidad </t>
  </si>
  <si>
    <t>1 a 100</t>
  </si>
  <si>
    <t>1 a 50</t>
  </si>
  <si>
    <t>1 a 5</t>
  </si>
  <si>
    <t>101 a 200</t>
  </si>
  <si>
    <t>51 a 100</t>
  </si>
  <si>
    <t>6 a 10</t>
  </si>
  <si>
    <t>201 a 300</t>
  </si>
  <si>
    <t>101 a 150</t>
  </si>
  <si>
    <t>11 a 15</t>
  </si>
  <si>
    <t>301 a 400</t>
  </si>
  <si>
    <t>151 a 200</t>
  </si>
  <si>
    <t>16 a 20</t>
  </si>
  <si>
    <t>401 a 500</t>
  </si>
  <si>
    <t>201 o más</t>
  </si>
  <si>
    <t>21 ó más</t>
  </si>
  <si>
    <t>501 o más</t>
  </si>
  <si>
    <t>ESTUCHE 4 CD'S</t>
  </si>
  <si>
    <t>DVD</t>
  </si>
  <si>
    <t>CD</t>
  </si>
  <si>
    <t>CD+DVD</t>
  </si>
  <si>
    <t>LA VERDADERA AVENTURA</t>
  </si>
  <si>
    <t>LA BENDICION DE VIVIR BAJO AUTORIDAD</t>
  </si>
  <si>
    <t xml:space="preserve"> SIGUIENDO LA NUBE</t>
  </si>
  <si>
    <t xml:space="preserve">CD'S MUSICA </t>
  </si>
  <si>
    <t>"CELEBRANDO SU GRANDEZA"</t>
  </si>
  <si>
    <t>1 a 10</t>
  </si>
  <si>
    <t>1 a 25</t>
  </si>
  <si>
    <t>11 a 20</t>
  </si>
  <si>
    <t>11 a 25</t>
  </si>
  <si>
    <t>26 a 40</t>
  </si>
  <si>
    <t>21 a 30</t>
  </si>
  <si>
    <t>41 ó más</t>
  </si>
  <si>
    <t>31 a 40</t>
  </si>
  <si>
    <t>41 ó mas</t>
  </si>
  <si>
    <r>
      <rPr>
        <b/>
        <sz val="11"/>
        <rFont val="Arial"/>
        <family val="2"/>
      </rPr>
      <t>NOTA:</t>
    </r>
    <r>
      <rPr>
        <sz val="11"/>
        <rFont val="Arial"/>
        <family val="2"/>
      </rPr>
      <t xml:space="preserve"> Usted puede poner el precio de venta a su criterio.</t>
    </r>
  </si>
  <si>
    <t>* Cada audiolibro contiene 1 CD.</t>
  </si>
  <si>
    <t>Proceso de compra:</t>
  </si>
  <si>
    <t>Envíe la hoja de pedido al correo electrónico ventasmex@jayahproducciones.com o por fax al 01 800 508 7373</t>
  </si>
  <si>
    <t>Para información del proceso de pago, I.V.A., y costos de envío llame al 01 800 508 7373</t>
  </si>
  <si>
    <t>Usa</t>
  </si>
  <si>
    <t>MEX</t>
  </si>
  <si>
    <t>expo</t>
  </si>
  <si>
    <t>total</t>
  </si>
  <si>
    <t>subtotal</t>
  </si>
  <si>
    <t>bolsillo</t>
  </si>
  <si>
    <t>mediano</t>
  </si>
  <si>
    <t>cursos</t>
  </si>
  <si>
    <t>audiolibros</t>
  </si>
  <si>
    <t>musica</t>
  </si>
  <si>
    <t>dvd</t>
  </si>
  <si>
    <t>celebrando</t>
  </si>
  <si>
    <t>exhibidores</t>
  </si>
  <si>
    <t>L58</t>
  </si>
  <si>
    <t>"Deluxe" Contiene: 120 Bolsillo, 30 Medianos, 30 Cursos y 16 Cd´s    ($8,576 c/u)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</si>
</sst>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"/>
    <numFmt numFmtId="168" formatCode="0.00;[Red]0.00"/>
  </numFmts>
  <fonts count="56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16"/>
      <name val="Arial Narrow"/>
      <family val="2"/>
    </font>
    <font>
      <b/>
      <i/>
      <sz val="10"/>
      <name val="Arial Narrow"/>
      <family val="2"/>
    </font>
    <font>
      <b/>
      <sz val="16"/>
      <name val="Arial Narrow"/>
      <family val="2"/>
    </font>
    <font>
      <b/>
      <sz val="11"/>
      <name val="Arial Narrow"/>
      <family val="2"/>
    </font>
    <font>
      <b/>
      <sz val="10"/>
      <color indexed="9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sz val="10"/>
      <color indexed="9"/>
      <name val="Arial Narrow"/>
      <family val="2"/>
    </font>
    <font>
      <b/>
      <sz val="9"/>
      <name val="Arial Narrow"/>
      <family val="2"/>
    </font>
    <font>
      <sz val="8"/>
      <color indexed="16"/>
      <name val="Arial Narrow"/>
      <family val="2"/>
    </font>
    <font>
      <b/>
      <i/>
      <sz val="8"/>
      <name val="Arial Narrow"/>
      <family val="2"/>
    </font>
    <font>
      <b/>
      <sz val="14"/>
      <name val="Arial Narrow"/>
      <family val="2"/>
    </font>
    <font>
      <b/>
      <sz val="7"/>
      <name val="Arial Narrow"/>
      <family val="2"/>
    </font>
    <font>
      <u/>
      <sz val="10"/>
      <color indexed="12"/>
      <name val="Arial Narrow"/>
      <family val="2"/>
    </font>
    <font>
      <sz val="16"/>
      <name val="Arial Narrow"/>
      <family val="2"/>
    </font>
    <font>
      <sz val="14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name val="Arial Narrow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.5"/>
      <name val="Arial Narrow"/>
      <family val="2"/>
    </font>
    <font>
      <sz val="10.5"/>
      <name val="Arial Narrow"/>
      <family val="2"/>
    </font>
    <font>
      <sz val="10"/>
      <color indexed="63"/>
      <name val="Arial Narrow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sz val="10"/>
      <color indexed="63"/>
      <name val="Bank Gothic"/>
    </font>
    <font>
      <i/>
      <sz val="10"/>
      <color indexed="63"/>
      <name val="Arial"/>
      <family val="2"/>
    </font>
    <font>
      <i/>
      <sz val="11"/>
      <name val="Arial"/>
      <family val="2"/>
    </font>
    <font>
      <b/>
      <sz val="11"/>
      <color indexed="8"/>
      <name val="Arial"/>
      <family val="2"/>
    </font>
    <font>
      <sz val="10.5"/>
      <color indexed="63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 tint="0.249977111117893"/>
      <name val="Arial Narrow"/>
      <family val="2"/>
    </font>
    <font>
      <sz val="10"/>
      <color theme="1" tint="0.249977111117893"/>
      <name val="Arial Narrow"/>
      <family val="2"/>
    </font>
    <font>
      <sz val="11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sz val="14"/>
      <color theme="1" tint="0.249977111117893"/>
      <name val="Arial Narrow"/>
      <family val="2"/>
    </font>
    <font>
      <u/>
      <sz val="11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0.5"/>
      <color theme="1" tint="0.249977111117893"/>
      <name val="Arial Narrow"/>
      <family val="2"/>
    </font>
    <font>
      <sz val="10"/>
      <color rgb="FF404040"/>
      <name val="Arial Narrow"/>
      <family val="2"/>
    </font>
    <font>
      <b/>
      <sz val="12"/>
      <color theme="1" tint="0.249977111117893"/>
      <name val="Arial Narrow"/>
      <family val="2"/>
    </font>
    <font>
      <b/>
      <sz val="14"/>
      <color theme="1" tint="0.249977111117893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4"/>
      <color theme="1" tint="0.499984740745262"/>
      <name val="Arial Narrow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EB8"/>
        <bgColor indexed="64"/>
      </patternFill>
    </fill>
    <fill>
      <patternFill patternType="solid">
        <fgColor rgb="FFFED200"/>
        <bgColor indexed="64"/>
      </patternFill>
    </fill>
    <fill>
      <patternFill patternType="solid">
        <fgColor rgb="FF2C237F"/>
        <bgColor indexed="64"/>
      </patternFill>
    </fill>
    <fill>
      <patternFill patternType="solid">
        <fgColor rgb="FFFFE9A7"/>
        <bgColor indexed="64"/>
      </patternFill>
    </fill>
    <fill>
      <patternFill patternType="solid">
        <fgColor rgb="FFFFDB08"/>
        <bgColor indexed="64"/>
      </patternFill>
    </fill>
    <fill>
      <patternFill patternType="solid">
        <fgColor rgb="FFFFE315"/>
        <bgColor indexed="64"/>
      </patternFill>
    </fill>
    <fill>
      <patternFill patternType="solid">
        <fgColor rgb="FF22207E"/>
        <bgColor indexed="64"/>
      </patternFill>
    </fill>
    <fill>
      <patternFill patternType="solid">
        <fgColor rgb="FF2C237E"/>
        <bgColor indexed="64"/>
      </patternFill>
    </fill>
    <fill>
      <patternFill patternType="solid">
        <fgColor rgb="FF2C237E"/>
        <bgColor rgb="FF000000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FFCF02"/>
      </left>
      <right style="thin">
        <color rgb="FFFFCF02"/>
      </right>
      <top style="thin">
        <color rgb="FFFFCF02"/>
      </top>
      <bottom style="thin">
        <color rgb="FFFFCF02"/>
      </bottom>
      <diagonal/>
    </border>
    <border>
      <left style="thin">
        <color rgb="FFFFCF02"/>
      </left>
      <right style="thin">
        <color rgb="FFFFCF02"/>
      </right>
      <top/>
      <bottom style="thin">
        <color rgb="FFFFCF02"/>
      </bottom>
      <diagonal/>
    </border>
    <border>
      <left/>
      <right style="thin">
        <color rgb="FFFFD100"/>
      </right>
      <top/>
      <bottom style="thin">
        <color rgb="FFFFD100"/>
      </bottom>
      <diagonal/>
    </border>
    <border>
      <left style="thin">
        <color rgb="FFFFD100"/>
      </left>
      <right style="thin">
        <color rgb="FFFFD100"/>
      </right>
      <top/>
      <bottom style="thin">
        <color rgb="FFFFD100"/>
      </bottom>
      <diagonal/>
    </border>
    <border>
      <left/>
      <right style="thin">
        <color rgb="FFFFD100"/>
      </right>
      <top style="thin">
        <color rgb="FFFFD100"/>
      </top>
      <bottom style="thin">
        <color rgb="FFFFD100"/>
      </bottom>
      <diagonal/>
    </border>
    <border>
      <left style="thin">
        <color rgb="FFFFD100"/>
      </left>
      <right style="thin">
        <color rgb="FFFFD100"/>
      </right>
      <top style="thin">
        <color rgb="FFFFD100"/>
      </top>
      <bottom style="thin">
        <color rgb="FFFFD100"/>
      </bottom>
      <diagonal/>
    </border>
    <border>
      <left/>
      <right style="thin">
        <color rgb="FFFFD100"/>
      </right>
      <top style="thin">
        <color rgb="FFFFD100"/>
      </top>
      <bottom/>
      <diagonal/>
    </border>
    <border>
      <left style="thin">
        <color rgb="FFFFD100"/>
      </left>
      <right/>
      <top style="thin">
        <color rgb="FFFFD100"/>
      </top>
      <bottom/>
      <diagonal/>
    </border>
    <border>
      <left style="thin">
        <color rgb="FFFFD100"/>
      </left>
      <right style="thin">
        <color rgb="FFFFD100"/>
      </right>
      <top style="thin">
        <color rgb="FFFFD100"/>
      </top>
      <bottom/>
      <diagonal/>
    </border>
    <border>
      <left style="thin">
        <color rgb="FFFFCF00"/>
      </left>
      <right/>
      <top style="thin">
        <color rgb="FFFFCF00"/>
      </top>
      <bottom/>
      <diagonal/>
    </border>
    <border>
      <left style="thin">
        <color rgb="FFFFD100"/>
      </left>
      <right/>
      <top/>
      <bottom/>
      <diagonal/>
    </border>
    <border>
      <left style="thin">
        <color rgb="FFFFCF02"/>
      </left>
      <right/>
      <top/>
      <bottom style="thin">
        <color rgb="FFFFCF02"/>
      </bottom>
      <diagonal/>
    </border>
    <border>
      <left style="thin">
        <color rgb="FFFFC600"/>
      </left>
      <right style="thin">
        <color rgb="FFFFC600"/>
      </right>
      <top style="thin">
        <color rgb="FFFFC600"/>
      </top>
      <bottom style="thin">
        <color rgb="FFFFC600"/>
      </bottom>
      <diagonal/>
    </border>
    <border>
      <left/>
      <right style="thin">
        <color rgb="FFFFC600"/>
      </right>
      <top/>
      <bottom/>
      <diagonal/>
    </border>
    <border>
      <left style="thin">
        <color rgb="FFFFC600"/>
      </left>
      <right style="thin">
        <color rgb="FFFFC600"/>
      </right>
      <top/>
      <bottom/>
      <diagonal/>
    </border>
    <border>
      <left style="thin">
        <color rgb="FFFFC600"/>
      </left>
      <right style="thin">
        <color rgb="FFFFC600"/>
      </right>
      <top/>
      <bottom style="thin">
        <color rgb="FFFFC600"/>
      </bottom>
      <diagonal/>
    </border>
    <border>
      <left style="thin">
        <color rgb="FFFFD100"/>
      </left>
      <right/>
      <top style="thin">
        <color rgb="FFFFD100"/>
      </top>
      <bottom style="thin">
        <color rgb="FFFFD100"/>
      </bottom>
      <diagonal/>
    </border>
    <border>
      <left/>
      <right/>
      <top style="thin">
        <color rgb="FFFFCF02"/>
      </top>
      <bottom style="thin">
        <color rgb="FFFFCF02"/>
      </bottom>
      <diagonal/>
    </border>
    <border>
      <left/>
      <right style="thin">
        <color rgb="FFFFCF00"/>
      </right>
      <top style="thin">
        <color rgb="FFFFCF00"/>
      </top>
      <bottom/>
      <diagonal/>
    </border>
    <border>
      <left style="thin">
        <color rgb="FF141E7D"/>
      </left>
      <right style="thin">
        <color rgb="FF141E7D"/>
      </right>
      <top style="thin">
        <color rgb="FF141E7D"/>
      </top>
      <bottom style="thin">
        <color rgb="FF141E7D"/>
      </bottom>
      <diagonal/>
    </border>
    <border>
      <left style="thin">
        <color rgb="FF141E7D"/>
      </left>
      <right/>
      <top style="thin">
        <color rgb="FF141E7D"/>
      </top>
      <bottom style="thin">
        <color rgb="FF141E7D"/>
      </bottom>
      <diagonal/>
    </border>
    <border>
      <left/>
      <right/>
      <top style="thin">
        <color rgb="FFFFC600"/>
      </top>
      <bottom/>
      <diagonal/>
    </border>
    <border>
      <left style="thin">
        <color rgb="FFFFCF02"/>
      </left>
      <right/>
      <top style="thin">
        <color rgb="FFFFCF02"/>
      </top>
      <bottom style="thin">
        <color rgb="FFFFCF02"/>
      </bottom>
      <diagonal/>
    </border>
    <border>
      <left/>
      <right style="thin">
        <color rgb="FFFFD100"/>
      </right>
      <top/>
      <bottom/>
      <diagonal/>
    </border>
    <border>
      <left style="thin">
        <color rgb="FFFFD100"/>
      </left>
      <right style="thin">
        <color rgb="FFFFD100"/>
      </right>
      <top/>
      <bottom/>
      <diagonal/>
    </border>
    <border>
      <left style="thin">
        <color rgb="FFFFD100"/>
      </left>
      <right/>
      <top/>
      <bottom style="thin">
        <color rgb="FFFFD100"/>
      </bottom>
      <diagonal/>
    </border>
    <border>
      <left/>
      <right/>
      <top/>
      <bottom style="thin">
        <color rgb="FFFFD100"/>
      </bottom>
      <diagonal/>
    </border>
    <border>
      <left/>
      <right/>
      <top style="thin">
        <color rgb="FFFFD100"/>
      </top>
      <bottom style="thin">
        <color rgb="FFFFD100"/>
      </bottom>
      <diagonal/>
    </border>
    <border>
      <left/>
      <right/>
      <top style="thin">
        <color rgb="FFFFD100"/>
      </top>
      <bottom/>
      <diagonal/>
    </border>
    <border>
      <left/>
      <right/>
      <top style="thin">
        <color rgb="FF141E7D"/>
      </top>
      <bottom style="thin">
        <color rgb="FF141E7D"/>
      </bottom>
      <diagonal/>
    </border>
    <border>
      <left/>
      <right style="thin">
        <color rgb="FF141E7D"/>
      </right>
      <top style="thin">
        <color rgb="FF141E7D"/>
      </top>
      <bottom style="thin">
        <color rgb="FF141E7D"/>
      </bottom>
      <diagonal/>
    </border>
    <border>
      <left style="thin">
        <color rgb="FF22207E"/>
      </left>
      <right/>
      <top style="thin">
        <color rgb="FF141E7D"/>
      </top>
      <bottom style="thin">
        <color rgb="FF141E7D"/>
      </bottom>
      <diagonal/>
    </border>
    <border>
      <left/>
      <right style="thin">
        <color rgb="FF22207E"/>
      </right>
      <top style="thin">
        <color rgb="FF141E7D"/>
      </top>
      <bottom style="thin">
        <color rgb="FF141E7D"/>
      </bottom>
      <diagonal/>
    </border>
    <border>
      <left style="thin">
        <color rgb="FF141E7D"/>
      </left>
      <right style="thin">
        <color rgb="FF000980"/>
      </right>
      <top style="thin">
        <color rgb="FF141E7D"/>
      </top>
      <bottom style="thin">
        <color rgb="FF141E7D"/>
      </bottom>
      <diagonal/>
    </border>
    <border>
      <left/>
      <right/>
      <top style="thin">
        <color rgb="FFFFD100"/>
      </top>
      <bottom style="thin">
        <color rgb="FF141E7D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FFC600"/>
      </left>
      <right style="thin">
        <color auto="1"/>
      </right>
      <top/>
      <bottom style="thin">
        <color rgb="FFFFC600"/>
      </bottom>
      <diagonal/>
    </border>
    <border>
      <left style="thin">
        <color auto="1"/>
      </left>
      <right style="thin">
        <color rgb="FFFFC600"/>
      </right>
      <top/>
      <bottom style="thin">
        <color rgb="FFFFC600"/>
      </bottom>
      <diagonal/>
    </border>
    <border>
      <left style="thin">
        <color rgb="FFFFC600"/>
      </left>
      <right/>
      <top style="thin">
        <color rgb="FFFFC600"/>
      </top>
      <bottom/>
      <diagonal/>
    </border>
    <border>
      <left/>
      <right style="thin">
        <color rgb="FFFFC600"/>
      </right>
      <top style="thin">
        <color rgb="FFFFC600"/>
      </top>
      <bottom/>
      <diagonal/>
    </border>
    <border>
      <left style="thin">
        <color rgb="FFFFC600"/>
      </left>
      <right/>
      <top/>
      <bottom/>
      <diagonal/>
    </border>
    <border>
      <left style="thin">
        <color rgb="FFFFC600"/>
      </left>
      <right/>
      <top/>
      <bottom style="thin">
        <color rgb="FFFFC600"/>
      </bottom>
      <diagonal/>
    </border>
    <border>
      <left/>
      <right style="thin">
        <color rgb="FFFFC600"/>
      </right>
      <top/>
      <bottom style="thin">
        <color rgb="FFFFC600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301">
    <xf numFmtId="0" fontId="0" fillId="0" borderId="0" xfId="0"/>
    <xf numFmtId="2" fontId="4" fillId="0" borderId="0" xfId="2" applyNumberFormat="1" applyFont="1" applyFill="1" applyBorder="1"/>
    <xf numFmtId="0" fontId="7" fillId="0" borderId="0" xfId="0" applyFo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 applyBorder="1"/>
    <xf numFmtId="0" fontId="4" fillId="2" borderId="2" xfId="0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justify"/>
    </xf>
    <xf numFmtId="0" fontId="4" fillId="0" borderId="0" xfId="0" applyFont="1" applyFill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/>
    <xf numFmtId="3" fontId="5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6" fillId="0" borderId="0" xfId="0" applyFont="1"/>
    <xf numFmtId="0" fontId="5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right"/>
    </xf>
    <xf numFmtId="167" fontId="12" fillId="0" borderId="0" xfId="0" applyNumberFormat="1" applyFont="1" applyBorder="1" applyAlignment="1">
      <alignment horizontal="center" vertical="justify"/>
    </xf>
    <xf numFmtId="0" fontId="12" fillId="0" borderId="0" xfId="0" applyFont="1" applyBorder="1" applyAlignment="1">
      <alignment horizontal="right"/>
    </xf>
    <xf numFmtId="0" fontId="18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3" fillId="0" borderId="0" xfId="0" applyFont="1" applyBorder="1"/>
    <xf numFmtId="0" fontId="15" fillId="0" borderId="0" xfId="0" applyFont="1" applyBorder="1" applyAlignment="1">
      <alignment horizontal="center"/>
    </xf>
    <xf numFmtId="0" fontId="19" fillId="0" borderId="0" xfId="0" applyFont="1" applyBorder="1" applyAlignment="1"/>
    <xf numFmtId="0" fontId="4" fillId="0" borderId="0" xfId="0" applyFont="1" applyAlignment="1">
      <alignment horizontal="center"/>
    </xf>
    <xf numFmtId="0" fontId="19" fillId="0" borderId="0" xfId="0" applyFont="1" applyBorder="1"/>
    <xf numFmtId="49" fontId="19" fillId="0" borderId="0" xfId="3" applyNumberFormat="1" applyFont="1" applyAlignment="1" applyProtection="1">
      <alignment horizontal="left"/>
    </xf>
    <xf numFmtId="0" fontId="19" fillId="0" borderId="0" xfId="0" applyFont="1" applyAlignment="1">
      <alignment horizontal="left"/>
    </xf>
    <xf numFmtId="0" fontId="19" fillId="0" borderId="0" xfId="3" applyFont="1" applyAlignment="1" applyProtection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5" fillId="0" borderId="2" xfId="0" applyFont="1" applyFill="1" applyBorder="1"/>
    <xf numFmtId="0" fontId="4" fillId="0" borderId="0" xfId="0" applyFont="1" applyAlignment="1">
      <alignment horizontal="right"/>
    </xf>
    <xf numFmtId="0" fontId="21" fillId="0" borderId="0" xfId="0" applyFont="1"/>
    <xf numFmtId="0" fontId="4" fillId="0" borderId="0" xfId="0" applyFont="1" applyFill="1" applyBorder="1" applyAlignment="1"/>
    <xf numFmtId="0" fontId="4" fillId="0" borderId="0" xfId="0" applyFont="1" applyFill="1"/>
    <xf numFmtId="0" fontId="4" fillId="2" borderId="0" xfId="0" applyFont="1" applyFill="1"/>
    <xf numFmtId="0" fontId="5" fillId="0" borderId="0" xfId="0" applyFont="1" applyFill="1" applyBorder="1" applyAlignment="1">
      <alignment horizontal="right"/>
    </xf>
    <xf numFmtId="167" fontId="5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3" borderId="0" xfId="0" applyFont="1" applyFill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22" fillId="0" borderId="0" xfId="0" applyFont="1"/>
    <xf numFmtId="0" fontId="22" fillId="0" borderId="0" xfId="0" applyFont="1" applyFill="1"/>
    <xf numFmtId="0" fontId="22" fillId="3" borderId="0" xfId="0" applyFont="1" applyFill="1"/>
    <xf numFmtId="0" fontId="12" fillId="0" borderId="0" xfId="0" applyFont="1" applyFill="1" applyBorder="1" applyAlignment="1">
      <alignment horizontal="right"/>
    </xf>
    <xf numFmtId="0" fontId="10" fillId="0" borderId="0" xfId="0" applyFont="1" applyBorder="1" applyAlignment="1"/>
    <xf numFmtId="0" fontId="22" fillId="0" borderId="0" xfId="0" applyFont="1" applyBorder="1"/>
    <xf numFmtId="0" fontId="23" fillId="0" borderId="0" xfId="0" applyFont="1" applyBorder="1"/>
    <xf numFmtId="0" fontId="5" fillId="0" borderId="0" xfId="0" applyFont="1" applyBorder="1" applyProtection="1">
      <protection locked="0"/>
    </xf>
    <xf numFmtId="0" fontId="8" fillId="0" borderId="0" xfId="0" applyFont="1" applyFill="1" applyBorder="1"/>
    <xf numFmtId="0" fontId="20" fillId="0" borderId="0" xfId="3" applyFont="1" applyBorder="1" applyAlignment="1" applyProtection="1">
      <alignment vertical="center"/>
    </xf>
    <xf numFmtId="0" fontId="5" fillId="0" borderId="0" xfId="3" applyFont="1" applyBorder="1" applyAlignment="1" applyProtection="1">
      <alignment horizontal="left" vertical="center"/>
    </xf>
    <xf numFmtId="0" fontId="11" fillId="2" borderId="2" xfId="0" applyFont="1" applyFill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  <xf numFmtId="0" fontId="38" fillId="0" borderId="0" xfId="0" applyFont="1"/>
    <xf numFmtId="3" fontId="0" fillId="0" borderId="0" xfId="0" applyNumberFormat="1"/>
    <xf numFmtId="3" fontId="26" fillId="0" borderId="0" xfId="0" applyNumberFormat="1" applyFont="1"/>
    <xf numFmtId="0" fontId="38" fillId="0" borderId="0" xfId="0" applyNumberFormat="1" applyFont="1"/>
    <xf numFmtId="0" fontId="27" fillId="0" borderId="0" xfId="0" applyFont="1"/>
    <xf numFmtId="165" fontId="27" fillId="0" borderId="0" xfId="2" applyFont="1" applyBorder="1" applyAlignment="1">
      <alignment horizontal="center" vertical="center"/>
    </xf>
    <xf numFmtId="44" fontId="0" fillId="0" borderId="0" xfId="0" applyNumberFormat="1"/>
    <xf numFmtId="0" fontId="25" fillId="0" borderId="0" xfId="0" applyFont="1"/>
    <xf numFmtId="0" fontId="26" fillId="0" borderId="0" xfId="0" applyFont="1"/>
    <xf numFmtId="0" fontId="0" fillId="0" borderId="0" xfId="0" applyNumberFormat="1"/>
    <xf numFmtId="1" fontId="5" fillId="0" borderId="1" xfId="0" applyNumberFormat="1" applyFont="1" applyBorder="1" applyAlignment="1" applyProtection="1">
      <alignment horizontal="center"/>
      <protection locked="0"/>
    </xf>
    <xf numFmtId="0" fontId="29" fillId="0" borderId="7" xfId="0" applyFont="1" applyBorder="1" applyAlignment="1">
      <alignment vertical="center"/>
    </xf>
    <xf numFmtId="0" fontId="11" fillId="4" borderId="8" xfId="0" applyFont="1" applyFill="1" applyBorder="1" applyAlignment="1"/>
    <xf numFmtId="167" fontId="5" fillId="0" borderId="2" xfId="0" applyNumberFormat="1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 vertical="center"/>
    </xf>
    <xf numFmtId="0" fontId="40" fillId="0" borderId="13" xfId="0" applyFont="1" applyFill="1" applyBorder="1" applyAlignment="1" applyProtection="1">
      <alignment horizontal="center" vertical="center"/>
      <protection locked="0"/>
    </xf>
    <xf numFmtId="167" fontId="5" fillId="0" borderId="9" xfId="0" applyNumberFormat="1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9" fillId="0" borderId="15" xfId="0" applyFont="1" applyBorder="1" applyAlignment="1">
      <alignment horizontal="center"/>
    </xf>
    <xf numFmtId="0" fontId="39" fillId="0" borderId="17" xfId="0" applyFont="1" applyBorder="1" applyAlignment="1">
      <alignment horizontal="center" vertical="center"/>
    </xf>
    <xf numFmtId="0" fontId="40" fillId="0" borderId="18" xfId="0" applyFont="1" applyBorder="1" applyAlignment="1" applyProtection="1">
      <alignment horizontal="center" vertical="center"/>
      <protection locked="0"/>
    </xf>
    <xf numFmtId="0" fontId="39" fillId="0" borderId="18" xfId="0" applyFont="1" applyBorder="1" applyAlignment="1">
      <alignment horizontal="center"/>
    </xf>
    <xf numFmtId="167" fontId="40" fillId="0" borderId="18" xfId="0" applyNumberFormat="1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15" xfId="0" applyFont="1" applyBorder="1" applyAlignment="1">
      <alignment horizontal="center" vertical="center"/>
    </xf>
    <xf numFmtId="0" fontId="40" fillId="0" borderId="16" xfId="0" applyFont="1" applyFill="1" applyBorder="1" applyAlignment="1" applyProtection="1">
      <alignment horizontal="center" vertical="center"/>
      <protection locked="0"/>
    </xf>
    <xf numFmtId="167" fontId="40" fillId="0" borderId="16" xfId="0" applyNumberFormat="1" applyFont="1" applyFill="1" applyBorder="1" applyAlignment="1">
      <alignment horizontal="center" vertical="center"/>
    </xf>
    <xf numFmtId="0" fontId="40" fillId="0" borderId="18" xfId="0" applyFont="1" applyFill="1" applyBorder="1" applyAlignment="1" applyProtection="1">
      <alignment horizontal="center" vertical="center"/>
      <protection locked="0"/>
    </xf>
    <xf numFmtId="0" fontId="40" fillId="0" borderId="21" xfId="0" applyFont="1" applyFill="1" applyBorder="1" applyAlignment="1" applyProtection="1">
      <alignment horizontal="center" vertical="center"/>
      <protection locked="0"/>
    </xf>
    <xf numFmtId="0" fontId="39" fillId="0" borderId="21" xfId="0" applyFont="1" applyBorder="1" applyAlignment="1">
      <alignment horizontal="center"/>
    </xf>
    <xf numFmtId="3" fontId="40" fillId="0" borderId="16" xfId="0" applyNumberFormat="1" applyFont="1" applyBorder="1" applyAlignment="1" applyProtection="1">
      <alignment horizontal="center" vertical="center"/>
      <protection locked="0"/>
    </xf>
    <xf numFmtId="0" fontId="40" fillId="0" borderId="16" xfId="0" applyFont="1" applyFill="1" applyBorder="1"/>
    <xf numFmtId="167" fontId="40" fillId="0" borderId="16" xfId="0" applyNumberFormat="1" applyFont="1" applyBorder="1" applyAlignment="1">
      <alignment horizontal="center"/>
    </xf>
    <xf numFmtId="3" fontId="40" fillId="0" borderId="18" xfId="0" applyNumberFormat="1" applyFont="1" applyBorder="1" applyAlignment="1" applyProtection="1">
      <alignment horizontal="center" vertical="center"/>
      <protection locked="0"/>
    </xf>
    <xf numFmtId="0" fontId="40" fillId="0" borderId="18" xfId="0" applyFont="1" applyFill="1" applyBorder="1"/>
    <xf numFmtId="167" fontId="40" fillId="0" borderId="18" xfId="0" applyNumberFormat="1" applyFont="1" applyBorder="1" applyAlignment="1">
      <alignment horizontal="center"/>
    </xf>
    <xf numFmtId="3" fontId="40" fillId="0" borderId="21" xfId="0" applyNumberFormat="1" applyFont="1" applyBorder="1" applyAlignment="1" applyProtection="1">
      <alignment horizontal="center" vertical="center"/>
      <protection locked="0"/>
    </xf>
    <xf numFmtId="3" fontId="40" fillId="0" borderId="22" xfId="0" applyNumberFormat="1" applyFont="1" applyBorder="1" applyAlignment="1" applyProtection="1">
      <alignment horizontal="center" vertical="center"/>
      <protection locked="0"/>
    </xf>
    <xf numFmtId="0" fontId="40" fillId="0" borderId="0" xfId="0" applyFont="1" applyFill="1" applyBorder="1"/>
    <xf numFmtId="0" fontId="40" fillId="0" borderId="10" xfId="0" applyFont="1" applyFill="1" applyBorder="1"/>
    <xf numFmtId="167" fontId="40" fillId="0" borderId="21" xfId="0" applyNumberFormat="1" applyFont="1" applyBorder="1" applyAlignment="1">
      <alignment horizontal="center"/>
    </xf>
    <xf numFmtId="167" fontId="40" fillId="0" borderId="16" xfId="0" applyNumberFormat="1" applyFont="1" applyBorder="1" applyAlignment="1">
      <alignment horizontal="center" vertical="center"/>
    </xf>
    <xf numFmtId="167" fontId="40" fillId="0" borderId="18" xfId="0" applyNumberFormat="1" applyFont="1" applyBorder="1" applyAlignment="1">
      <alignment horizontal="center" vertical="center"/>
    </xf>
    <xf numFmtId="0" fontId="40" fillId="0" borderId="21" xfId="0" applyFont="1" applyFill="1" applyBorder="1"/>
    <xf numFmtId="167" fontId="40" fillId="0" borderId="21" xfId="0" applyNumberFormat="1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center" vertical="center"/>
      <protection locked="0"/>
    </xf>
    <xf numFmtId="167" fontId="40" fillId="0" borderId="0" xfId="0" applyNumberFormat="1" applyFont="1" applyBorder="1" applyAlignment="1">
      <alignment vertical="center"/>
    </xf>
    <xf numFmtId="0" fontId="40" fillId="0" borderId="0" xfId="0" applyFont="1"/>
    <xf numFmtId="0" fontId="40" fillId="0" borderId="18" xfId="0" applyFont="1" applyBorder="1" applyAlignment="1" applyProtection="1">
      <alignment horizontal="center"/>
      <protection locked="0"/>
    </xf>
    <xf numFmtId="0" fontId="5" fillId="0" borderId="23" xfId="0" applyFont="1" applyBorder="1"/>
    <xf numFmtId="0" fontId="5" fillId="0" borderId="23" xfId="0" applyFont="1" applyFill="1" applyBorder="1"/>
    <xf numFmtId="0" fontId="40" fillId="0" borderId="21" xfId="0" applyFont="1" applyBorder="1" applyAlignment="1" applyProtection="1">
      <alignment horizontal="center" vertical="center"/>
      <protection locked="0"/>
    </xf>
    <xf numFmtId="0" fontId="39" fillId="0" borderId="24" xfId="0" applyFont="1" applyBorder="1" applyAlignment="1">
      <alignment horizontal="center"/>
    </xf>
    <xf numFmtId="0" fontId="17" fillId="5" borderId="18" xfId="0" applyFont="1" applyFill="1" applyBorder="1" applyAlignment="1">
      <alignment horizontal="right"/>
    </xf>
    <xf numFmtId="0" fontId="4" fillId="6" borderId="0" xfId="0" applyFont="1" applyFill="1" applyBorder="1" applyAlignment="1"/>
    <xf numFmtId="0" fontId="4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1" fillId="0" borderId="25" xfId="0" applyFont="1" applyBorder="1"/>
    <xf numFmtId="164" fontId="41" fillId="0" borderId="25" xfId="2" applyNumberFormat="1" applyFont="1" applyBorder="1"/>
    <xf numFmtId="0" fontId="41" fillId="0" borderId="0" xfId="0" applyFont="1"/>
    <xf numFmtId="0" fontId="42" fillId="0" borderId="0" xfId="0" applyFont="1"/>
    <xf numFmtId="0" fontId="42" fillId="0" borderId="26" xfId="0" applyFont="1" applyBorder="1" applyAlignment="1">
      <alignment horizontal="center" vertical="center" wrapText="1"/>
    </xf>
    <xf numFmtId="0" fontId="41" fillId="0" borderId="27" xfId="0" applyFont="1" applyBorder="1"/>
    <xf numFmtId="0" fontId="40" fillId="3" borderId="0" xfId="0" applyFont="1" applyFill="1"/>
    <xf numFmtId="0" fontId="42" fillId="0" borderId="0" xfId="0" applyFont="1" applyBorder="1" applyAlignment="1">
      <alignment horizontal="center" vertical="center" wrapText="1"/>
    </xf>
    <xf numFmtId="0" fontId="41" fillId="0" borderId="0" xfId="0" applyFont="1" applyBorder="1"/>
    <xf numFmtId="164" fontId="41" fillId="0" borderId="0" xfId="2" applyNumberFormat="1" applyFont="1" applyBorder="1"/>
    <xf numFmtId="0" fontId="40" fillId="0" borderId="0" xfId="0" applyFont="1" applyFill="1"/>
    <xf numFmtId="0" fontId="43" fillId="0" borderId="0" xfId="0" applyFont="1"/>
    <xf numFmtId="0" fontId="2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Fill="1"/>
    <xf numFmtId="0" fontId="24" fillId="0" borderId="0" xfId="0" applyFont="1"/>
    <xf numFmtId="0" fontId="24" fillId="0" borderId="0" xfId="0" applyFont="1" applyBorder="1" applyAlignment="1">
      <alignment horizontal="left"/>
    </xf>
    <xf numFmtId="0" fontId="42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44" fillId="0" borderId="0" xfId="3" applyFont="1" applyAlignment="1" applyProtection="1">
      <alignment vertical="center"/>
    </xf>
    <xf numFmtId="0" fontId="41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right"/>
    </xf>
    <xf numFmtId="0" fontId="42" fillId="0" borderId="0" xfId="0" applyFont="1" applyFill="1" applyBorder="1" applyAlignment="1">
      <alignment vertical="justify"/>
    </xf>
    <xf numFmtId="0" fontId="41" fillId="0" borderId="0" xfId="3" applyFont="1" applyAlignment="1" applyProtection="1">
      <alignment horizontal="left" vertical="center"/>
    </xf>
    <xf numFmtId="49" fontId="44" fillId="0" borderId="0" xfId="3" applyNumberFormat="1" applyFont="1" applyAlignment="1" applyProtection="1">
      <alignment horizontal="left"/>
    </xf>
    <xf numFmtId="0" fontId="36" fillId="0" borderId="0" xfId="0" applyFont="1" applyFill="1" applyBorder="1" applyAlignment="1">
      <alignment vertical="distributed" wrapText="1"/>
    </xf>
    <xf numFmtId="0" fontId="40" fillId="0" borderId="29" xfId="0" applyFont="1" applyBorder="1" applyAlignment="1" applyProtection="1">
      <alignment vertical="center"/>
      <protection locked="0"/>
    </xf>
    <xf numFmtId="0" fontId="40" fillId="0" borderId="17" xfId="0" applyFont="1" applyBorder="1" applyAlignment="1" applyProtection="1">
      <alignment vertical="center"/>
      <protection locked="0"/>
    </xf>
    <xf numFmtId="0" fontId="45" fillId="0" borderId="18" xfId="0" applyFont="1" applyBorder="1" applyAlignment="1" applyProtection="1">
      <alignment horizontal="left" vertical="center"/>
      <protection locked="0"/>
    </xf>
    <xf numFmtId="0" fontId="40" fillId="0" borderId="13" xfId="0" applyFont="1" applyFill="1" applyBorder="1" applyAlignment="1">
      <alignment horizontal="left" vertical="center"/>
    </xf>
    <xf numFmtId="0" fontId="40" fillId="5" borderId="30" xfId="0" applyFont="1" applyFill="1" applyBorder="1" applyAlignment="1">
      <alignment horizontal="left" vertical="center"/>
    </xf>
    <xf numFmtId="0" fontId="37" fillId="5" borderId="0" xfId="0" applyFont="1" applyFill="1" applyBorder="1" applyAlignment="1">
      <alignment horizontal="left" vertical="center"/>
    </xf>
    <xf numFmtId="0" fontId="46" fillId="5" borderId="30" xfId="0" applyFont="1" applyFill="1" applyBorder="1" applyAlignment="1">
      <alignment horizontal="left" vertical="center"/>
    </xf>
    <xf numFmtId="0" fontId="46" fillId="5" borderId="0" xfId="0" applyFont="1" applyFill="1" applyBorder="1" applyAlignment="1">
      <alignment horizontal="left" vertical="center"/>
    </xf>
    <xf numFmtId="0" fontId="39" fillId="0" borderId="31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4" fillId="7" borderId="32" xfId="0" applyFont="1" applyFill="1" applyBorder="1" applyAlignment="1">
      <alignment horizontal="center"/>
    </xf>
    <xf numFmtId="0" fontId="5" fillId="7" borderId="32" xfId="0" applyFont="1" applyFill="1" applyBorder="1"/>
    <xf numFmtId="0" fontId="5" fillId="7" borderId="33" xfId="0" applyFont="1" applyFill="1" applyBorder="1"/>
    <xf numFmtId="0" fontId="40" fillId="0" borderId="15" xfId="0" applyFont="1" applyFill="1" applyBorder="1"/>
    <xf numFmtId="0" fontId="24" fillId="8" borderId="34" xfId="0" applyFont="1" applyFill="1" applyBorder="1" applyAlignment="1">
      <alignment vertical="center" wrapText="1"/>
    </xf>
    <xf numFmtId="0" fontId="24" fillId="8" borderId="0" xfId="0" applyFont="1" applyFill="1" applyBorder="1" applyAlignment="1">
      <alignment vertical="center" wrapText="1"/>
    </xf>
    <xf numFmtId="3" fontId="5" fillId="0" borderId="0" xfId="0" applyNumberFormat="1" applyFont="1"/>
    <xf numFmtId="168" fontId="29" fillId="0" borderId="0" xfId="0" applyNumberFormat="1" applyFont="1" applyBorder="1" applyAlignment="1">
      <alignment vertical="center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167" fontId="40" fillId="0" borderId="35" xfId="0" quotePrefix="1" applyNumberFormat="1" applyFont="1" applyFill="1" applyBorder="1" applyAlignment="1">
      <alignment horizontal="center" vertical="center"/>
    </xf>
    <xf numFmtId="167" fontId="47" fillId="0" borderId="35" xfId="0" applyNumberFormat="1" applyFont="1" applyBorder="1" applyAlignment="1">
      <alignment horizontal="center" vertical="center"/>
    </xf>
    <xf numFmtId="0" fontId="40" fillId="0" borderId="20" xfId="0" applyFont="1" applyBorder="1" applyAlignment="1" applyProtection="1">
      <alignment horizontal="center" vertical="center"/>
      <protection locked="0"/>
    </xf>
    <xf numFmtId="0" fontId="40" fillId="0" borderId="18" xfId="0" applyFont="1" applyBorder="1"/>
    <xf numFmtId="0" fontId="45" fillId="0" borderId="18" xfId="0" applyFont="1" applyBorder="1" applyAlignment="1">
      <alignment horizontal="left" vertical="center"/>
    </xf>
    <xf numFmtId="0" fontId="39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right"/>
    </xf>
    <xf numFmtId="0" fontId="24" fillId="0" borderId="0" xfId="0" applyFont="1" applyBorder="1"/>
    <xf numFmtId="0" fontId="42" fillId="0" borderId="2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24" fillId="0" borderId="0" xfId="2" applyNumberFormat="1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44" fontId="1" fillId="0" borderId="0" xfId="0" applyNumberFormat="1" applyFont="1" applyAlignment="1">
      <alignment horizontal="center"/>
    </xf>
    <xf numFmtId="3" fontId="1" fillId="0" borderId="0" xfId="0" applyNumberFormat="1" applyFont="1" applyFill="1" applyBorder="1"/>
    <xf numFmtId="0" fontId="40" fillId="0" borderId="18" xfId="0" applyFont="1" applyBorder="1" applyAlignment="1">
      <alignment horizontal="left" vertical="center"/>
    </xf>
    <xf numFmtId="0" fontId="40" fillId="0" borderId="21" xfId="0" applyFont="1" applyBorder="1" applyAlignment="1">
      <alignment horizontal="left" vertical="center"/>
    </xf>
    <xf numFmtId="0" fontId="11" fillId="11" borderId="33" xfId="0" applyFont="1" applyFill="1" applyBorder="1" applyAlignment="1">
      <alignment horizontal="center"/>
    </xf>
    <xf numFmtId="0" fontId="11" fillId="11" borderId="42" xfId="0" applyFont="1" applyFill="1" applyBorder="1" applyAlignment="1">
      <alignment horizontal="center"/>
    </xf>
    <xf numFmtId="0" fontId="11" fillId="11" borderId="43" xfId="0" applyFont="1" applyFill="1" applyBorder="1" applyAlignment="1">
      <alignment horizontal="center"/>
    </xf>
    <xf numFmtId="167" fontId="48" fillId="9" borderId="19" xfId="0" applyNumberFormat="1" applyFont="1" applyFill="1" applyBorder="1" applyAlignment="1">
      <alignment horizontal="center" vertical="center"/>
    </xf>
    <xf numFmtId="167" fontId="48" fillId="9" borderId="36" xfId="0" applyNumberFormat="1" applyFont="1" applyFill="1" applyBorder="1" applyAlignment="1">
      <alignment horizontal="center" vertical="center"/>
    </xf>
    <xf numFmtId="167" fontId="48" fillId="9" borderId="15" xfId="0" applyNumberFormat="1" applyFont="1" applyFill="1" applyBorder="1" applyAlignment="1">
      <alignment horizontal="center" vertical="center"/>
    </xf>
    <xf numFmtId="0" fontId="39" fillId="10" borderId="7" xfId="0" applyFont="1" applyFill="1" applyBorder="1" applyAlignment="1">
      <alignment horizontal="center"/>
    </xf>
    <xf numFmtId="0" fontId="39" fillId="10" borderId="0" xfId="0" applyFont="1" applyFill="1" applyBorder="1" applyAlignment="1">
      <alignment horizontal="center"/>
    </xf>
    <xf numFmtId="0" fontId="39" fillId="10" borderId="4" xfId="0" applyFont="1" applyFill="1" applyBorder="1" applyAlignment="1">
      <alignment horizontal="center"/>
    </xf>
    <xf numFmtId="0" fontId="49" fillId="9" borderId="21" xfId="0" applyFont="1" applyFill="1" applyBorder="1" applyAlignment="1">
      <alignment horizontal="center" vertical="center"/>
    </xf>
    <xf numFmtId="0" fontId="49" fillId="9" borderId="37" xfId="0" applyFont="1" applyFill="1" applyBorder="1" applyAlignment="1">
      <alignment horizontal="center" vertical="center"/>
    </xf>
    <xf numFmtId="0" fontId="49" fillId="9" borderId="16" xfId="0" applyFont="1" applyFill="1" applyBorder="1" applyAlignment="1">
      <alignment horizontal="center" vertical="center"/>
    </xf>
    <xf numFmtId="0" fontId="40" fillId="0" borderId="0" xfId="0" applyFont="1" applyBorder="1" applyAlignment="1"/>
    <xf numFmtId="0" fontId="40" fillId="0" borderId="18" xfId="0" applyFont="1" applyBorder="1" applyAlignment="1"/>
    <xf numFmtId="0" fontId="40" fillId="0" borderId="21" xfId="0" applyFont="1" applyBorder="1" applyAlignment="1"/>
    <xf numFmtId="0" fontId="52" fillId="0" borderId="41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52" fillId="0" borderId="39" xfId="0" applyFont="1" applyFill="1" applyBorder="1" applyAlignment="1">
      <alignment horizontal="center" vertical="center"/>
    </xf>
    <xf numFmtId="0" fontId="40" fillId="0" borderId="38" xfId="0" applyFont="1" applyBorder="1" applyAlignment="1">
      <alignment horizontal="left" vertical="center"/>
    </xf>
    <xf numFmtId="0" fontId="40" fillId="0" borderId="39" xfId="0" applyFont="1" applyBorder="1" applyAlignment="1">
      <alignment horizontal="left" vertical="center"/>
    </xf>
    <xf numFmtId="0" fontId="40" fillId="0" borderId="15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40" xfId="0" applyFont="1" applyBorder="1" applyAlignment="1">
      <alignment horizontal="left" vertical="center"/>
    </xf>
    <xf numFmtId="0" fontId="40" fillId="0" borderId="17" xfId="0" applyFont="1" applyBorder="1" applyAlignment="1">
      <alignment horizontal="left" vertical="center"/>
    </xf>
    <xf numFmtId="0" fontId="11" fillId="11" borderId="44" xfId="0" applyFont="1" applyFill="1" applyBorder="1" applyAlignment="1">
      <alignment horizontal="center"/>
    </xf>
    <xf numFmtId="0" fontId="11" fillId="11" borderId="45" xfId="0" applyFont="1" applyFill="1" applyBorder="1" applyAlignment="1">
      <alignment horizontal="center"/>
    </xf>
    <xf numFmtId="0" fontId="40" fillId="0" borderId="16" xfId="0" applyFont="1" applyBorder="1" applyAlignment="1">
      <alignment horizontal="left" vertical="center"/>
    </xf>
    <xf numFmtId="0" fontId="40" fillId="5" borderId="20" xfId="0" applyFont="1" applyFill="1" applyBorder="1" applyAlignment="1">
      <alignment horizontal="left" vertical="center"/>
    </xf>
    <xf numFmtId="0" fontId="40" fillId="5" borderId="41" xfId="0" applyFont="1" applyFill="1" applyBorder="1" applyAlignment="1">
      <alignment horizontal="left" vertical="center"/>
    </xf>
    <xf numFmtId="0" fontId="40" fillId="5" borderId="19" xfId="0" applyFont="1" applyFill="1" applyBorder="1" applyAlignment="1">
      <alignment horizontal="left" vertical="center"/>
    </xf>
    <xf numFmtId="0" fontId="11" fillId="11" borderId="33" xfId="0" applyFont="1" applyFill="1" applyBorder="1" applyAlignment="1">
      <alignment horizontal="center" vertical="center"/>
    </xf>
    <xf numFmtId="0" fontId="11" fillId="11" borderId="42" xfId="0" applyFont="1" applyFill="1" applyBorder="1" applyAlignment="1">
      <alignment horizontal="center" vertical="center"/>
    </xf>
    <xf numFmtId="0" fontId="11" fillId="11" borderId="43" xfId="0" applyFont="1" applyFill="1" applyBorder="1" applyAlignment="1">
      <alignment horizontal="center" vertical="center"/>
    </xf>
    <xf numFmtId="0" fontId="40" fillId="0" borderId="16" xfId="0" applyFont="1" applyBorder="1" applyAlignment="1"/>
    <xf numFmtId="0" fontId="50" fillId="0" borderId="0" xfId="0" applyFont="1" applyFill="1" applyAlignment="1">
      <alignment horizontal="center"/>
    </xf>
    <xf numFmtId="0" fontId="51" fillId="0" borderId="0" xfId="0" applyFont="1" applyFill="1" applyAlignment="1">
      <alignment horizontal="center"/>
    </xf>
    <xf numFmtId="0" fontId="45" fillId="0" borderId="18" xfId="0" applyFont="1" applyBorder="1" applyAlignment="1">
      <alignment horizontal="left" vertical="center"/>
    </xf>
    <xf numFmtId="16" fontId="40" fillId="0" borderId="29" xfId="0" applyNumberFormat="1" applyFont="1" applyBorder="1" applyAlignment="1" applyProtection="1">
      <alignment horizontal="left" vertical="center"/>
      <protection locked="0"/>
    </xf>
    <xf numFmtId="0" fontId="40" fillId="0" borderId="40" xfId="0" applyFont="1" applyBorder="1" applyAlignment="1" applyProtection="1">
      <alignment horizontal="left" vertical="center"/>
      <protection locked="0"/>
    </xf>
    <xf numFmtId="0" fontId="40" fillId="0" borderId="17" xfId="0" applyFont="1" applyBorder="1" applyAlignment="1" applyProtection="1">
      <alignment horizontal="left" vertical="center"/>
      <protection locked="0"/>
    </xf>
    <xf numFmtId="0" fontId="40" fillId="0" borderId="29" xfId="0" applyFont="1" applyBorder="1" applyAlignment="1" applyProtection="1">
      <alignment horizontal="center" vertical="center"/>
      <protection locked="0"/>
    </xf>
    <xf numFmtId="0" fontId="40" fillId="0" borderId="40" xfId="0" applyFont="1" applyBorder="1" applyAlignment="1" applyProtection="1">
      <alignment horizontal="center" vertical="center"/>
      <protection locked="0"/>
    </xf>
    <xf numFmtId="0" fontId="53" fillId="0" borderId="18" xfId="0" applyFont="1" applyBorder="1" applyAlignment="1">
      <alignment horizontal="left" vertical="center"/>
    </xf>
    <xf numFmtId="0" fontId="11" fillId="12" borderId="32" xfId="0" applyFont="1" applyFill="1" applyBorder="1" applyAlignment="1">
      <alignment horizontal="center"/>
    </xf>
    <xf numFmtId="0" fontId="40" fillId="0" borderId="17" xfId="0" applyFont="1" applyBorder="1" applyAlignment="1" applyProtection="1">
      <alignment horizontal="center" vertical="center"/>
      <protection locked="0"/>
    </xf>
    <xf numFmtId="0" fontId="2" fillId="0" borderId="40" xfId="3" applyBorder="1" applyAlignment="1" applyProtection="1">
      <alignment horizontal="center" vertical="center"/>
      <protection locked="0"/>
    </xf>
    <xf numFmtId="0" fontId="46" fillId="5" borderId="20" xfId="0" applyFont="1" applyFill="1" applyBorder="1" applyAlignment="1">
      <alignment horizontal="left" vertical="center"/>
    </xf>
    <xf numFmtId="0" fontId="46" fillId="5" borderId="41" xfId="0" applyFont="1" applyFill="1" applyBorder="1" applyAlignment="1">
      <alignment horizontal="left" vertical="center"/>
    </xf>
    <xf numFmtId="0" fontId="46" fillId="5" borderId="19" xfId="0" applyFont="1" applyFill="1" applyBorder="1" applyAlignment="1">
      <alignment horizontal="left" vertical="center"/>
    </xf>
    <xf numFmtId="0" fontId="40" fillId="0" borderId="29" xfId="0" applyFont="1" applyBorder="1" applyAlignment="1" applyProtection="1">
      <alignment horizontal="left" vertical="center"/>
      <protection locked="0"/>
    </xf>
    <xf numFmtId="0" fontId="53" fillId="0" borderId="47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5" fillId="0" borderId="17" xfId="0" applyFont="1" applyBorder="1" applyAlignment="1">
      <alignment horizontal="left" vertical="center"/>
    </xf>
    <xf numFmtId="0" fontId="45" fillId="0" borderId="29" xfId="0" applyFont="1" applyBorder="1" applyAlignment="1" applyProtection="1">
      <alignment horizontal="left" vertical="center"/>
      <protection locked="0"/>
    </xf>
    <xf numFmtId="0" fontId="45" fillId="0" borderId="17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>
      <alignment horizontal="left" vertical="center"/>
    </xf>
    <xf numFmtId="0" fontId="39" fillId="0" borderId="16" xfId="0" applyFont="1" applyBorder="1" applyAlignment="1">
      <alignment horizontal="center"/>
    </xf>
    <xf numFmtId="0" fontId="11" fillId="11" borderId="32" xfId="0" applyFont="1" applyFill="1" applyBorder="1" applyAlignment="1">
      <alignment horizontal="center"/>
    </xf>
    <xf numFmtId="0" fontId="11" fillId="11" borderId="46" xfId="0" applyFont="1" applyFill="1" applyBorder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42" fillId="0" borderId="25" xfId="0" applyFont="1" applyBorder="1" applyAlignment="1">
      <alignment horizontal="center" vertical="center" wrapText="1"/>
    </xf>
    <xf numFmtId="0" fontId="24" fillId="8" borderId="51" xfId="0" applyFont="1" applyFill="1" applyBorder="1" applyAlignment="1">
      <alignment horizontal="center" vertical="center" wrapText="1"/>
    </xf>
    <xf numFmtId="0" fontId="24" fillId="8" borderId="52" xfId="0" applyFont="1" applyFill="1" applyBorder="1" applyAlignment="1">
      <alignment horizontal="center" vertical="center" wrapText="1"/>
    </xf>
    <xf numFmtId="0" fontId="24" fillId="8" borderId="53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54" xfId="0" applyFont="1" applyFill="1" applyBorder="1" applyAlignment="1">
      <alignment horizontal="center" vertical="center" wrapText="1"/>
    </xf>
    <xf numFmtId="0" fontId="24" fillId="8" borderId="55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right"/>
    </xf>
    <xf numFmtId="0" fontId="24" fillId="0" borderId="0" xfId="0" applyFont="1" applyBorder="1" applyAlignment="1"/>
    <xf numFmtId="0" fontId="42" fillId="0" borderId="49" xfId="0" applyFont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center" wrapText="1"/>
    </xf>
    <xf numFmtId="0" fontId="55" fillId="12" borderId="12" xfId="0" applyFont="1" applyFill="1" applyBorder="1" applyAlignment="1">
      <alignment horizontal="center"/>
    </xf>
    <xf numFmtId="0" fontId="55" fillId="12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2" fillId="0" borderId="7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42" fillId="0" borderId="2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5" fillId="12" borderId="12" xfId="0" applyFont="1" applyFill="1" applyBorder="1" applyAlignment="1">
      <alignment horizontal="center" vertical="center" wrapText="1"/>
    </xf>
    <xf numFmtId="0" fontId="55" fillId="12" borderId="9" xfId="0" applyFont="1" applyFill="1" applyBorder="1" applyAlignment="1">
      <alignment horizontal="center" vertical="center" wrapText="1"/>
    </xf>
    <xf numFmtId="0" fontId="24" fillId="5" borderId="51" xfId="0" applyFont="1" applyFill="1" applyBorder="1" applyAlignment="1">
      <alignment horizontal="center" vertical="center" wrapText="1"/>
    </xf>
    <xf numFmtId="0" fontId="23" fillId="5" borderId="52" xfId="0" applyFont="1" applyFill="1" applyBorder="1" applyAlignment="1">
      <alignment horizontal="center" vertical="center" wrapText="1"/>
    </xf>
    <xf numFmtId="0" fontId="23" fillId="5" borderId="53" xfId="0" applyFont="1" applyFill="1" applyBorder="1" applyAlignment="1">
      <alignment horizontal="center" vertical="center" wrapText="1"/>
    </xf>
    <xf numFmtId="0" fontId="23" fillId="5" borderId="26" xfId="0" applyFont="1" applyFill="1" applyBorder="1" applyAlignment="1">
      <alignment horizontal="center" vertical="center" wrapText="1"/>
    </xf>
    <xf numFmtId="0" fontId="23" fillId="5" borderId="54" xfId="0" applyFont="1" applyFill="1" applyBorder="1" applyAlignment="1">
      <alignment horizontal="center" vertical="center" wrapText="1"/>
    </xf>
    <xf numFmtId="0" fontId="23" fillId="5" borderId="5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55" fillId="12" borderId="3" xfId="0" applyFont="1" applyFill="1" applyBorder="1" applyAlignment="1">
      <alignment horizontal="center" vertical="center" wrapText="1"/>
    </xf>
    <xf numFmtId="0" fontId="55" fillId="12" borderId="2" xfId="0" applyFont="1" applyFill="1" applyBorder="1" applyAlignment="1">
      <alignment horizontal="center" vertical="center" wrapText="1"/>
    </xf>
    <xf numFmtId="0" fontId="55" fillId="12" borderId="12" xfId="0" applyFont="1" applyFill="1" applyBorder="1" applyAlignment="1">
      <alignment horizontal="center" vertical="center"/>
    </xf>
    <xf numFmtId="0" fontId="55" fillId="12" borderId="9" xfId="0" applyFont="1" applyFill="1" applyBorder="1" applyAlignment="1">
      <alignment horizontal="center" vertical="center"/>
    </xf>
    <xf numFmtId="0" fontId="55" fillId="12" borderId="11" xfId="0" applyFont="1" applyFill="1" applyBorder="1" applyAlignment="1">
      <alignment horizontal="center" vertical="center"/>
    </xf>
    <xf numFmtId="0" fontId="54" fillId="13" borderId="3" xfId="0" applyFont="1" applyFill="1" applyBorder="1" applyAlignment="1">
      <alignment horizontal="center" vertical="center" wrapText="1"/>
    </xf>
    <xf numFmtId="0" fontId="54" fillId="13" borderId="48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180975</xdr:rowOff>
    </xdr:from>
    <xdr:to>
      <xdr:col>18</xdr:col>
      <xdr:colOff>0</xdr:colOff>
      <xdr:row>6</xdr:row>
      <xdr:rowOff>0</xdr:rowOff>
    </xdr:to>
    <xdr:sp macro="" textlink="">
      <xdr:nvSpPr>
        <xdr:cNvPr id="9348" name="Line 9">
          <a:extLst>
            <a:ext uri="{FF2B5EF4-FFF2-40B4-BE49-F238E27FC236}">
              <a16:creationId xmlns:a16="http://schemas.microsoft.com/office/drawing/2014/main" id="{B4757112-72E6-4DF2-B9D1-9CDCB2E9EBC2}"/>
            </a:ext>
          </a:extLst>
        </xdr:cNvPr>
        <xdr:cNvSpPr>
          <a:spLocks noChangeShapeType="1"/>
        </xdr:cNvSpPr>
      </xdr:nvSpPr>
      <xdr:spPr bwMode="auto">
        <a:xfrm>
          <a:off x="10915650" y="466725"/>
          <a:ext cx="0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19</xdr:col>
      <xdr:colOff>9525</xdr:colOff>
      <xdr:row>2</xdr:row>
      <xdr:rowOff>0</xdr:rowOff>
    </xdr:to>
    <xdr:pic>
      <xdr:nvPicPr>
        <xdr:cNvPr id="9349" name="Imagen 1">
          <a:extLst>
            <a:ext uri="{FF2B5EF4-FFF2-40B4-BE49-F238E27FC236}">
              <a16:creationId xmlns:a16="http://schemas.microsoft.com/office/drawing/2014/main" id="{1ABE73C0-2EB6-43FA-9764-FAED3824E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9251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16</xdr:col>
      <xdr:colOff>809625</xdr:colOff>
      <xdr:row>2</xdr:row>
      <xdr:rowOff>9525</xdr:rowOff>
    </xdr:to>
    <xdr:pic>
      <xdr:nvPicPr>
        <xdr:cNvPr id="10334" name="Imagen 1">
          <a:extLst>
            <a:ext uri="{FF2B5EF4-FFF2-40B4-BE49-F238E27FC236}">
              <a16:creationId xmlns:a16="http://schemas.microsoft.com/office/drawing/2014/main" id="{A10E6697-214C-44BB-9FD8-3B65DAC8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096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Y86"/>
  <sheetViews>
    <sheetView tabSelected="1" topLeftCell="B34" zoomScale="120" zoomScaleNormal="120" workbookViewId="0">
      <selection activeCell="H55" sqref="H55"/>
    </sheetView>
  </sheetViews>
  <sheetFormatPr baseColWidth="10" defaultColWidth="10.85546875" defaultRowHeight="12.75"/>
  <cols>
    <col min="1" max="1" width="7.85546875" style="6" customWidth="1"/>
    <col min="2" max="2" width="6.42578125" style="6" customWidth="1"/>
    <col min="3" max="3" width="50" style="6" customWidth="1"/>
    <col min="4" max="4" width="11.42578125" style="6" customWidth="1"/>
    <col min="5" max="5" width="5.42578125" style="6" hidden="1" customWidth="1"/>
    <col min="6" max="6" width="1" style="6" customWidth="1"/>
    <col min="7" max="7" width="7.85546875" style="6" customWidth="1"/>
    <col min="8" max="8" width="7.140625" style="6" customWidth="1"/>
    <col min="9" max="9" width="12.140625" style="6" customWidth="1"/>
    <col min="10" max="12" width="5.85546875" style="6" customWidth="1"/>
    <col min="13" max="13" width="6.85546875" style="6" customWidth="1"/>
    <col min="14" max="14" width="5.28515625" style="6" customWidth="1"/>
    <col min="15" max="15" width="17.140625" style="6" customWidth="1"/>
    <col min="16" max="16" width="7.7109375" style="36" hidden="1" customWidth="1"/>
    <col min="17" max="17" width="8.42578125" style="36" hidden="1" customWidth="1"/>
    <col min="18" max="18" width="13" style="6" customWidth="1"/>
    <col min="19" max="19" width="0.28515625" style="6" hidden="1" customWidth="1"/>
    <col min="20" max="20" width="16.42578125" style="6" customWidth="1"/>
    <col min="21" max="21" width="13.7109375" style="6" customWidth="1"/>
    <col min="22" max="16384" width="10.85546875" style="6"/>
  </cols>
  <sheetData>
    <row r="1" spans="1:24" ht="23.1" customHeight="1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195" t="s">
        <v>1</v>
      </c>
    </row>
    <row r="2" spans="1:24" s="7" customFormat="1" ht="54" customHeight="1">
      <c r="A2" s="239" t="s">
        <v>2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6"/>
    </row>
    <row r="3" spans="1:24" s="7" customFormat="1" ht="12.75" customHeight="1">
      <c r="A3" s="240" t="s">
        <v>3</v>
      </c>
      <c r="B3" s="240"/>
      <c r="C3" s="253"/>
      <c r="D3" s="243"/>
      <c r="E3" s="127"/>
      <c r="F3" s="257" t="s">
        <v>4</v>
      </c>
      <c r="G3" s="258"/>
      <c r="H3" s="253"/>
      <c r="I3" s="242"/>
      <c r="J3" s="242"/>
      <c r="K3" s="242"/>
      <c r="L3" s="243"/>
      <c r="M3" s="189" t="s">
        <v>5</v>
      </c>
      <c r="N3" s="241"/>
      <c r="O3" s="242"/>
      <c r="P3" s="242"/>
      <c r="Q3" s="242"/>
      <c r="R3" s="242"/>
      <c r="S3" s="243"/>
      <c r="T3" s="128"/>
      <c r="U3" s="8"/>
    </row>
    <row r="4" spans="1:24" s="7" customFormat="1" ht="12.75" customHeight="1">
      <c r="A4" s="240" t="s">
        <v>6</v>
      </c>
      <c r="B4" s="240"/>
      <c r="C4" s="253"/>
      <c r="D4" s="242"/>
      <c r="E4" s="243"/>
      <c r="F4" s="255" t="s">
        <v>7</v>
      </c>
      <c r="G4" s="256"/>
      <c r="H4" s="244"/>
      <c r="I4" s="245"/>
      <c r="J4" s="245"/>
      <c r="K4" s="245"/>
      <c r="L4" s="245"/>
      <c r="M4" s="168" t="s">
        <v>8</v>
      </c>
      <c r="N4" s="245"/>
      <c r="O4" s="245"/>
      <c r="P4" s="245"/>
      <c r="Q4" s="245"/>
      <c r="R4" s="245"/>
      <c r="S4" s="167"/>
      <c r="T4" s="128"/>
    </row>
    <row r="5" spans="1:24" s="7" customFormat="1" ht="12.75" customHeight="1">
      <c r="A5" s="240" t="s">
        <v>9</v>
      </c>
      <c r="B5" s="240"/>
      <c r="C5" s="253"/>
      <c r="D5" s="259"/>
      <c r="E5" s="188"/>
      <c r="F5" s="257" t="s">
        <v>10</v>
      </c>
      <c r="G5" s="258"/>
      <c r="H5" s="244"/>
      <c r="I5" s="245"/>
      <c r="J5" s="245"/>
      <c r="K5" s="245"/>
      <c r="L5" s="248"/>
      <c r="M5" s="168" t="s">
        <v>11</v>
      </c>
      <c r="N5" s="244"/>
      <c r="O5" s="245"/>
      <c r="P5" s="245"/>
      <c r="Q5" s="245"/>
      <c r="R5" s="245"/>
      <c r="S5" s="248"/>
      <c r="T5" s="128"/>
    </row>
    <row r="6" spans="1:24" s="8" customFormat="1" ht="12.75" customHeight="1">
      <c r="A6" s="246" t="s">
        <v>12</v>
      </c>
      <c r="B6" s="246"/>
      <c r="C6" s="244"/>
      <c r="D6" s="248"/>
      <c r="E6" s="166"/>
      <c r="F6" s="257" t="s">
        <v>13</v>
      </c>
      <c r="G6" s="243"/>
      <c r="H6" s="249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167"/>
      <c r="T6" s="129"/>
    </row>
    <row r="7" spans="1:24" ht="5.0999999999999996" customHeight="1">
      <c r="A7" s="254"/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126"/>
    </row>
    <row r="8" spans="1:24" s="8" customFormat="1">
      <c r="A8" s="247" t="s">
        <v>14</v>
      </c>
      <c r="B8" s="247"/>
      <c r="C8" s="247"/>
      <c r="D8" s="247"/>
      <c r="E8" s="247"/>
      <c r="F8" s="176"/>
      <c r="G8" s="261" t="s">
        <v>15</v>
      </c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2"/>
      <c r="S8" s="9"/>
      <c r="U8" s="10"/>
      <c r="V8" s="11"/>
      <c r="W8" s="1"/>
      <c r="X8" s="12"/>
    </row>
    <row r="9" spans="1:24" s="7" customFormat="1">
      <c r="A9" s="91" t="s">
        <v>16</v>
      </c>
      <c r="B9" s="91" t="s">
        <v>17</v>
      </c>
      <c r="C9" s="91" t="s">
        <v>18</v>
      </c>
      <c r="D9" s="131" t="s">
        <v>19</v>
      </c>
      <c r="E9" s="16" t="s">
        <v>20</v>
      </c>
      <c r="F9" s="176"/>
      <c r="G9" s="96" t="s">
        <v>16</v>
      </c>
      <c r="H9" s="190" t="s">
        <v>17</v>
      </c>
      <c r="I9" s="260" t="s">
        <v>18</v>
      </c>
      <c r="J9" s="260"/>
      <c r="K9" s="260"/>
      <c r="L9" s="260"/>
      <c r="M9" s="260"/>
      <c r="N9" s="260"/>
      <c r="O9" s="260"/>
      <c r="P9" s="190" t="s">
        <v>21</v>
      </c>
      <c r="Q9" s="190" t="s">
        <v>22</v>
      </c>
      <c r="R9" s="190" t="s">
        <v>19</v>
      </c>
      <c r="S9" s="15" t="s">
        <v>20</v>
      </c>
      <c r="T9" s="8"/>
    </row>
    <row r="10" spans="1:24" s="7" customFormat="1">
      <c r="A10" s="88" t="s">
        <v>23</v>
      </c>
      <c r="B10" s="89"/>
      <c r="C10" s="169" t="s">
        <v>24</v>
      </c>
      <c r="D10" s="185">
        <f>CONFIG!H9</f>
        <v>32</v>
      </c>
      <c r="E10" s="92"/>
      <c r="F10" s="176"/>
      <c r="G10" s="97" t="s">
        <v>25</v>
      </c>
      <c r="H10" s="106"/>
      <c r="I10" s="202" t="s">
        <v>26</v>
      </c>
      <c r="J10" s="202"/>
      <c r="K10" s="202"/>
      <c r="L10" s="202"/>
      <c r="M10" s="202"/>
      <c r="N10" s="202"/>
      <c r="O10" s="202"/>
      <c r="P10" s="99">
        <v>56</v>
      </c>
      <c r="Q10" s="99">
        <f t="shared" ref="Q10:Q21" si="0">H10*P10</f>
        <v>0</v>
      </c>
      <c r="R10" s="100">
        <f>CONFIG!H10</f>
        <v>80</v>
      </c>
      <c r="S10" s="21"/>
      <c r="T10" s="8"/>
    </row>
    <row r="11" spans="1:24" s="7" customFormat="1">
      <c r="A11" s="88" t="s">
        <v>27</v>
      </c>
      <c r="B11" s="89"/>
      <c r="C11" s="169" t="s">
        <v>28</v>
      </c>
      <c r="D11" s="186">
        <f>CONFIG!H9</f>
        <v>32</v>
      </c>
      <c r="E11" s="93"/>
      <c r="F11" s="177"/>
      <c r="G11" s="97" t="s">
        <v>29</v>
      </c>
      <c r="H11" s="106"/>
      <c r="I11" s="202" t="s">
        <v>30</v>
      </c>
      <c r="J11" s="202"/>
      <c r="K11" s="202"/>
      <c r="L11" s="202"/>
      <c r="M11" s="202"/>
      <c r="N11" s="202"/>
      <c r="O11" s="202"/>
      <c r="P11" s="99">
        <v>56</v>
      </c>
      <c r="Q11" s="99">
        <f t="shared" si="0"/>
        <v>0</v>
      </c>
      <c r="R11" s="100">
        <f>CONFIG!H10</f>
        <v>80</v>
      </c>
      <c r="S11" s="21"/>
      <c r="T11" s="8"/>
      <c r="U11" s="8"/>
    </row>
    <row r="12" spans="1:24" s="7" customFormat="1">
      <c r="A12" s="88" t="s">
        <v>31</v>
      </c>
      <c r="B12" s="89"/>
      <c r="C12" s="169" t="s">
        <v>32</v>
      </c>
      <c r="D12" s="185">
        <f>CONFIG!H9</f>
        <v>32</v>
      </c>
      <c r="E12" s="93"/>
      <c r="F12" s="177"/>
      <c r="G12" s="97" t="s">
        <v>33</v>
      </c>
      <c r="H12" s="106"/>
      <c r="I12" s="202" t="s">
        <v>34</v>
      </c>
      <c r="J12" s="202"/>
      <c r="K12" s="202"/>
      <c r="L12" s="202"/>
      <c r="M12" s="202"/>
      <c r="N12" s="202"/>
      <c r="O12" s="202"/>
      <c r="P12" s="99">
        <v>56</v>
      </c>
      <c r="Q12" s="99">
        <f t="shared" si="0"/>
        <v>0</v>
      </c>
      <c r="R12" s="100">
        <f>CONFIG!H10</f>
        <v>80</v>
      </c>
      <c r="S12" s="24"/>
      <c r="T12" s="8"/>
    </row>
    <row r="13" spans="1:24">
      <c r="A13" s="88" t="s">
        <v>35</v>
      </c>
      <c r="B13" s="89"/>
      <c r="C13" s="169" t="s">
        <v>36</v>
      </c>
      <c r="D13" s="185">
        <f>CONFIG!H9</f>
        <v>32</v>
      </c>
      <c r="E13" s="93"/>
      <c r="F13" s="177"/>
      <c r="G13" s="97" t="s">
        <v>37</v>
      </c>
      <c r="H13" s="106"/>
      <c r="I13" s="202" t="s">
        <v>38</v>
      </c>
      <c r="J13" s="202"/>
      <c r="K13" s="202"/>
      <c r="L13" s="202"/>
      <c r="M13" s="202"/>
      <c r="N13" s="202"/>
      <c r="O13" s="202"/>
      <c r="P13" s="99">
        <v>56</v>
      </c>
      <c r="Q13" s="99">
        <f t="shared" si="0"/>
        <v>0</v>
      </c>
      <c r="R13" s="100">
        <f>CONFIG!H10</f>
        <v>80</v>
      </c>
      <c r="S13" s="21"/>
      <c r="T13" s="52"/>
    </row>
    <row r="14" spans="1:24">
      <c r="A14" s="88" t="s">
        <v>39</v>
      </c>
      <c r="B14" s="89"/>
      <c r="C14" s="169" t="s">
        <v>40</v>
      </c>
      <c r="D14" s="185">
        <f>CONFIG!H9</f>
        <v>32</v>
      </c>
      <c r="E14" s="93"/>
      <c r="F14" s="177"/>
      <c r="G14" s="97" t="s">
        <v>41</v>
      </c>
      <c r="H14" s="106"/>
      <c r="I14" s="202" t="s">
        <v>42</v>
      </c>
      <c r="J14" s="202"/>
      <c r="K14" s="202"/>
      <c r="L14" s="202"/>
      <c r="M14" s="202"/>
      <c r="N14" s="202"/>
      <c r="O14" s="202"/>
      <c r="P14" s="99">
        <v>56</v>
      </c>
      <c r="Q14" s="99">
        <f t="shared" si="0"/>
        <v>0</v>
      </c>
      <c r="R14" s="100">
        <f>CONFIG!H10</f>
        <v>80</v>
      </c>
      <c r="S14" s="21"/>
    </row>
    <row r="15" spans="1:24">
      <c r="A15" s="88" t="s">
        <v>43</v>
      </c>
      <c r="B15" s="89"/>
      <c r="C15" s="169" t="s">
        <v>44</v>
      </c>
      <c r="D15" s="185">
        <f>CONFIG!H9</f>
        <v>32</v>
      </c>
      <c r="E15" s="93"/>
      <c r="F15" s="177"/>
      <c r="G15" s="97" t="s">
        <v>45</v>
      </c>
      <c r="H15" s="98"/>
      <c r="I15" s="202" t="s">
        <v>46</v>
      </c>
      <c r="J15" s="202"/>
      <c r="K15" s="202"/>
      <c r="L15" s="202"/>
      <c r="M15" s="202"/>
      <c r="N15" s="202"/>
      <c r="O15" s="202"/>
      <c r="P15" s="99">
        <v>56</v>
      </c>
      <c r="Q15" s="99">
        <f t="shared" si="0"/>
        <v>0</v>
      </c>
      <c r="R15" s="100">
        <f>CONFIG!H10</f>
        <v>80</v>
      </c>
      <c r="S15" s="21"/>
    </row>
    <row r="16" spans="1:24">
      <c r="A16" s="88" t="s">
        <v>47</v>
      </c>
      <c r="B16" s="89"/>
      <c r="C16" s="169" t="s">
        <v>48</v>
      </c>
      <c r="D16" s="185">
        <f>CONFIG!H9</f>
        <v>32</v>
      </c>
      <c r="E16" s="93"/>
      <c r="F16" s="177"/>
      <c r="G16" s="97" t="s">
        <v>49</v>
      </c>
      <c r="H16" s="98"/>
      <c r="I16" s="202" t="s">
        <v>50</v>
      </c>
      <c r="J16" s="202"/>
      <c r="K16" s="202"/>
      <c r="L16" s="202"/>
      <c r="M16" s="202"/>
      <c r="N16" s="202"/>
      <c r="O16" s="202"/>
      <c r="P16" s="99">
        <v>56</v>
      </c>
      <c r="Q16" s="99">
        <f t="shared" si="0"/>
        <v>0</v>
      </c>
      <c r="R16" s="100">
        <f>CONFIG!H10</f>
        <v>80</v>
      </c>
      <c r="S16" s="21"/>
    </row>
    <row r="17" spans="1:19">
      <c r="A17" s="88" t="s">
        <v>51</v>
      </c>
      <c r="B17" s="89"/>
      <c r="C17" s="169" t="s">
        <v>52</v>
      </c>
      <c r="D17" s="185">
        <f>CONFIG!H9</f>
        <v>32</v>
      </c>
      <c r="E17" s="93"/>
      <c r="F17" s="177"/>
      <c r="G17" s="97" t="s">
        <v>53</v>
      </c>
      <c r="H17" s="98"/>
      <c r="I17" s="202" t="s">
        <v>54</v>
      </c>
      <c r="J17" s="202"/>
      <c r="K17" s="202"/>
      <c r="L17" s="202"/>
      <c r="M17" s="202"/>
      <c r="N17" s="202"/>
      <c r="O17" s="202"/>
      <c r="P17" s="99">
        <v>56</v>
      </c>
      <c r="Q17" s="99">
        <f t="shared" si="0"/>
        <v>0</v>
      </c>
      <c r="R17" s="100">
        <f>CONFIG!H10</f>
        <v>80</v>
      </c>
      <c r="S17" s="21"/>
    </row>
    <row r="18" spans="1:19">
      <c r="A18" s="88" t="s">
        <v>55</v>
      </c>
      <c r="B18" s="89"/>
      <c r="C18" s="169" t="s">
        <v>56</v>
      </c>
      <c r="D18" s="185">
        <f>CONFIG!H9</f>
        <v>32</v>
      </c>
      <c r="E18" s="93"/>
      <c r="F18" s="177"/>
      <c r="G18" s="97" t="s">
        <v>57</v>
      </c>
      <c r="H18" s="98"/>
      <c r="I18" s="202" t="s">
        <v>58</v>
      </c>
      <c r="J18" s="202"/>
      <c r="K18" s="202"/>
      <c r="L18" s="202"/>
      <c r="M18" s="202"/>
      <c r="N18" s="202"/>
      <c r="O18" s="202"/>
      <c r="P18" s="99">
        <v>56</v>
      </c>
      <c r="Q18" s="99">
        <f t="shared" si="0"/>
        <v>0</v>
      </c>
      <c r="R18" s="100">
        <f>CONFIG!H10</f>
        <v>80</v>
      </c>
      <c r="S18" s="21"/>
    </row>
    <row r="19" spans="1:19">
      <c r="A19" s="88" t="s">
        <v>59</v>
      </c>
      <c r="B19" s="89"/>
      <c r="C19" s="169" t="s">
        <v>60</v>
      </c>
      <c r="D19" s="185">
        <f>CONFIG!H9</f>
        <v>32</v>
      </c>
      <c r="E19" s="93"/>
      <c r="F19" s="177"/>
      <c r="G19" s="97" t="s">
        <v>61</v>
      </c>
      <c r="H19" s="98"/>
      <c r="I19" s="202" t="s">
        <v>62</v>
      </c>
      <c r="J19" s="202"/>
      <c r="K19" s="202"/>
      <c r="L19" s="202"/>
      <c r="M19" s="202"/>
      <c r="N19" s="202"/>
      <c r="O19" s="202"/>
      <c r="P19" s="99">
        <v>56</v>
      </c>
      <c r="Q19" s="99">
        <f t="shared" si="0"/>
        <v>0</v>
      </c>
      <c r="R19" s="100">
        <f>CONFIG!H10</f>
        <v>80</v>
      </c>
      <c r="S19" s="21"/>
    </row>
    <row r="20" spans="1:19">
      <c r="A20" s="88" t="s">
        <v>63</v>
      </c>
      <c r="B20" s="89"/>
      <c r="C20" s="169" t="s">
        <v>64</v>
      </c>
      <c r="D20" s="185">
        <f>CONFIG!H9</f>
        <v>32</v>
      </c>
      <c r="E20" s="93"/>
      <c r="F20" s="177"/>
      <c r="G20" s="97" t="s">
        <v>65</v>
      </c>
      <c r="H20" s="184"/>
      <c r="I20" s="203" t="s">
        <v>66</v>
      </c>
      <c r="J20" s="203"/>
      <c r="K20" s="203"/>
      <c r="L20" s="203"/>
      <c r="M20" s="203"/>
      <c r="N20" s="203"/>
      <c r="O20" s="203"/>
      <c r="P20" s="99">
        <v>56</v>
      </c>
      <c r="Q20" s="99">
        <f t="shared" si="0"/>
        <v>0</v>
      </c>
      <c r="R20" s="100">
        <f>CONFIG!H10</f>
        <v>80</v>
      </c>
      <c r="S20" s="21"/>
    </row>
    <row r="21" spans="1:19" ht="13.5">
      <c r="A21" s="88" t="s">
        <v>67</v>
      </c>
      <c r="B21" s="89"/>
      <c r="C21" s="169" t="s">
        <v>68</v>
      </c>
      <c r="D21" s="185">
        <f>CONFIG!H9</f>
        <v>32</v>
      </c>
      <c r="E21" s="93"/>
      <c r="F21" s="177"/>
      <c r="G21" s="175" t="s">
        <v>69</v>
      </c>
      <c r="H21" s="187"/>
      <c r="I21" s="250" t="s">
        <v>70</v>
      </c>
      <c r="J21" s="251"/>
      <c r="K21" s="251"/>
      <c r="L21" s="251"/>
      <c r="M21" s="251"/>
      <c r="N21" s="251"/>
      <c r="O21" s="252"/>
      <c r="P21" s="101">
        <v>56</v>
      </c>
      <c r="Q21" s="102">
        <f t="shared" si="0"/>
        <v>0</v>
      </c>
      <c r="R21" s="100">
        <f>CONFIG!H10</f>
        <v>80</v>
      </c>
      <c r="S21" s="21"/>
    </row>
    <row r="22" spans="1:19">
      <c r="A22" s="88" t="s">
        <v>71</v>
      </c>
      <c r="B22" s="89"/>
      <c r="C22" s="169" t="s">
        <v>72</v>
      </c>
      <c r="D22" s="185">
        <f>CONFIG!H9</f>
        <v>32</v>
      </c>
      <c r="E22" s="93"/>
      <c r="F22" s="177"/>
      <c r="G22" s="204" t="s">
        <v>73</v>
      </c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6"/>
      <c r="S22" s="90"/>
    </row>
    <row r="23" spans="1:19">
      <c r="A23" s="88" t="s">
        <v>74</v>
      </c>
      <c r="B23" s="89"/>
      <c r="C23" s="169" t="s">
        <v>75</v>
      </c>
      <c r="D23" s="185">
        <f>CONFIG!H9</f>
        <v>32</v>
      </c>
      <c r="E23" s="93"/>
      <c r="F23" s="177"/>
      <c r="G23" s="103" t="s">
        <v>76</v>
      </c>
      <c r="H23" s="104"/>
      <c r="I23" s="230" t="s">
        <v>77</v>
      </c>
      <c r="J23" s="230"/>
      <c r="K23" s="230"/>
      <c r="L23" s="230"/>
      <c r="M23" s="230"/>
      <c r="N23" s="230"/>
      <c r="O23" s="230"/>
      <c r="P23" s="190">
        <v>117</v>
      </c>
      <c r="Q23" s="190">
        <f>H23*P23</f>
        <v>0</v>
      </c>
      <c r="R23" s="105">
        <f>CONFIG!H11</f>
        <v>90</v>
      </c>
      <c r="S23" s="68"/>
    </row>
    <row r="24" spans="1:19">
      <c r="A24" s="88" t="s">
        <v>78</v>
      </c>
      <c r="B24" s="89"/>
      <c r="C24" s="169" t="s">
        <v>79</v>
      </c>
      <c r="D24" s="185">
        <f>CONFIG!H9</f>
        <v>32</v>
      </c>
      <c r="E24" s="93"/>
      <c r="F24" s="177"/>
      <c r="G24" s="97" t="s">
        <v>80</v>
      </c>
      <c r="H24" s="106"/>
      <c r="I24" s="202" t="s">
        <v>81</v>
      </c>
      <c r="J24" s="202"/>
      <c r="K24" s="202"/>
      <c r="L24" s="202"/>
      <c r="M24" s="202"/>
      <c r="N24" s="202"/>
      <c r="O24" s="202"/>
      <c r="P24" s="99">
        <v>117</v>
      </c>
      <c r="Q24" s="99">
        <f>H24*P24</f>
        <v>0</v>
      </c>
      <c r="R24" s="105">
        <f>CONFIG!H11</f>
        <v>90</v>
      </c>
      <c r="S24" s="21"/>
    </row>
    <row r="25" spans="1:19">
      <c r="A25" s="88" t="s">
        <v>82</v>
      </c>
      <c r="B25" s="89"/>
      <c r="C25" s="169" t="s">
        <v>83</v>
      </c>
      <c r="D25" s="185">
        <f>CONFIG!H9</f>
        <v>32</v>
      </c>
      <c r="E25" s="93"/>
      <c r="F25" s="177"/>
      <c r="G25" s="97" t="s">
        <v>84</v>
      </c>
      <c r="H25" s="106"/>
      <c r="I25" s="202" t="s">
        <v>85</v>
      </c>
      <c r="J25" s="202"/>
      <c r="K25" s="202"/>
      <c r="L25" s="202"/>
      <c r="M25" s="202"/>
      <c r="N25" s="202"/>
      <c r="O25" s="202"/>
      <c r="P25" s="99">
        <v>117</v>
      </c>
      <c r="Q25" s="99">
        <f>H25*P25</f>
        <v>0</v>
      </c>
      <c r="R25" s="105">
        <f>CONFIG!H11</f>
        <v>90</v>
      </c>
      <c r="S25" s="21"/>
    </row>
    <row r="26" spans="1:19">
      <c r="A26" s="88" t="s">
        <v>86</v>
      </c>
      <c r="B26" s="89"/>
      <c r="C26" s="169" t="s">
        <v>87</v>
      </c>
      <c r="D26" s="185">
        <f>CONFIG!H9</f>
        <v>32</v>
      </c>
      <c r="E26" s="93"/>
      <c r="F26" s="177"/>
      <c r="G26" s="97" t="s">
        <v>88</v>
      </c>
      <c r="H26" s="106"/>
      <c r="I26" s="202" t="s">
        <v>89</v>
      </c>
      <c r="J26" s="202"/>
      <c r="K26" s="202"/>
      <c r="L26" s="202"/>
      <c r="M26" s="202"/>
      <c r="N26" s="202"/>
      <c r="O26" s="202"/>
      <c r="P26" s="99">
        <v>117</v>
      </c>
      <c r="Q26" s="99">
        <f>H26*P26</f>
        <v>0</v>
      </c>
      <c r="R26" s="105">
        <f>CONFIG!H11</f>
        <v>90</v>
      </c>
      <c r="S26" s="21"/>
    </row>
    <row r="27" spans="1:19">
      <c r="A27" s="88" t="s">
        <v>90</v>
      </c>
      <c r="B27" s="89"/>
      <c r="C27" s="169" t="s">
        <v>91</v>
      </c>
      <c r="D27" s="185">
        <f>CONFIG!H9</f>
        <v>32</v>
      </c>
      <c r="E27" s="93"/>
      <c r="F27" s="177"/>
      <c r="G27" s="97" t="s">
        <v>92</v>
      </c>
      <c r="H27" s="106"/>
      <c r="I27" s="202" t="s">
        <v>93</v>
      </c>
      <c r="J27" s="202"/>
      <c r="K27" s="202"/>
      <c r="L27" s="202"/>
      <c r="M27" s="202"/>
      <c r="N27" s="202"/>
      <c r="O27" s="202"/>
      <c r="P27" s="99">
        <v>117</v>
      </c>
      <c r="Q27" s="99">
        <f t="shared" ref="Q27:Q37" si="1">H27*P27</f>
        <v>0</v>
      </c>
      <c r="R27" s="105">
        <f>CONFIG!H11</f>
        <v>90</v>
      </c>
      <c r="S27" s="21"/>
    </row>
    <row r="28" spans="1:19">
      <c r="A28" s="88" t="s">
        <v>94</v>
      </c>
      <c r="B28" s="89"/>
      <c r="C28" s="169" t="s">
        <v>95</v>
      </c>
      <c r="D28" s="185">
        <f>CONFIG!H9</f>
        <v>32</v>
      </c>
      <c r="E28" s="93"/>
      <c r="F28" s="177"/>
      <c r="G28" s="97" t="s">
        <v>96</v>
      </c>
      <c r="H28" s="106"/>
      <c r="I28" s="202" t="s">
        <v>97</v>
      </c>
      <c r="J28" s="202"/>
      <c r="K28" s="202"/>
      <c r="L28" s="202"/>
      <c r="M28" s="202"/>
      <c r="N28" s="202"/>
      <c r="O28" s="202"/>
      <c r="P28" s="99">
        <v>117</v>
      </c>
      <c r="Q28" s="99">
        <f t="shared" si="1"/>
        <v>0</v>
      </c>
      <c r="R28" s="105">
        <f>CONFIG!H11</f>
        <v>90</v>
      </c>
      <c r="S28" s="21"/>
    </row>
    <row r="29" spans="1:19">
      <c r="A29" s="88" t="s">
        <v>98</v>
      </c>
      <c r="B29" s="89"/>
      <c r="C29" s="169" t="s">
        <v>99</v>
      </c>
      <c r="D29" s="185">
        <f>CONFIG!H9</f>
        <v>32</v>
      </c>
      <c r="E29" s="93"/>
      <c r="F29" s="177"/>
      <c r="G29" s="97" t="s">
        <v>100</v>
      </c>
      <c r="H29" s="106"/>
      <c r="I29" s="202" t="s">
        <v>101</v>
      </c>
      <c r="J29" s="202"/>
      <c r="K29" s="202"/>
      <c r="L29" s="202"/>
      <c r="M29" s="202"/>
      <c r="N29" s="202"/>
      <c r="O29" s="202"/>
      <c r="P29" s="99">
        <v>117</v>
      </c>
      <c r="Q29" s="99">
        <f t="shared" si="1"/>
        <v>0</v>
      </c>
      <c r="R29" s="105">
        <f>CONFIG!H11</f>
        <v>90</v>
      </c>
      <c r="S29" s="21"/>
    </row>
    <row r="30" spans="1:19">
      <c r="A30" s="88" t="s">
        <v>102</v>
      </c>
      <c r="B30" s="89"/>
      <c r="C30" s="169" t="s">
        <v>103</v>
      </c>
      <c r="D30" s="185">
        <f>CONFIG!H9</f>
        <v>32</v>
      </c>
      <c r="E30" s="93"/>
      <c r="F30" s="177"/>
      <c r="G30" s="97" t="s">
        <v>104</v>
      </c>
      <c r="H30" s="106"/>
      <c r="I30" s="202" t="s">
        <v>105</v>
      </c>
      <c r="J30" s="202"/>
      <c r="K30" s="202"/>
      <c r="L30" s="202"/>
      <c r="M30" s="202"/>
      <c r="N30" s="202"/>
      <c r="O30" s="202"/>
      <c r="P30" s="99">
        <v>117</v>
      </c>
      <c r="Q30" s="99">
        <f t="shared" si="1"/>
        <v>0</v>
      </c>
      <c r="R30" s="105">
        <f>CONFIG!H11</f>
        <v>90</v>
      </c>
      <c r="S30" s="21"/>
    </row>
    <row r="31" spans="1:19">
      <c r="A31" s="88" t="s">
        <v>106</v>
      </c>
      <c r="B31" s="89"/>
      <c r="C31" s="169" t="s">
        <v>107</v>
      </c>
      <c r="D31" s="185">
        <f>CONFIG!H9</f>
        <v>32</v>
      </c>
      <c r="E31" s="93"/>
      <c r="F31" s="177"/>
      <c r="G31" s="97" t="s">
        <v>108</v>
      </c>
      <c r="H31" s="106"/>
      <c r="I31" s="202" t="s">
        <v>109</v>
      </c>
      <c r="J31" s="202"/>
      <c r="K31" s="202"/>
      <c r="L31" s="202"/>
      <c r="M31" s="202"/>
      <c r="N31" s="202"/>
      <c r="O31" s="202"/>
      <c r="P31" s="99">
        <v>117</v>
      </c>
      <c r="Q31" s="99">
        <f t="shared" si="1"/>
        <v>0</v>
      </c>
      <c r="R31" s="105">
        <f>CONFIG!H11</f>
        <v>90</v>
      </c>
      <c r="S31" s="21"/>
    </row>
    <row r="32" spans="1:19">
      <c r="A32" s="88" t="s">
        <v>110</v>
      </c>
      <c r="B32" s="89"/>
      <c r="C32" s="169" t="s">
        <v>111</v>
      </c>
      <c r="D32" s="185">
        <f>CONFIG!H9</f>
        <v>32</v>
      </c>
      <c r="E32" s="93"/>
      <c r="F32" s="177"/>
      <c r="G32" s="97" t="s">
        <v>112</v>
      </c>
      <c r="H32" s="106"/>
      <c r="I32" s="202" t="s">
        <v>113</v>
      </c>
      <c r="J32" s="202"/>
      <c r="K32" s="202"/>
      <c r="L32" s="202"/>
      <c r="M32" s="202"/>
      <c r="N32" s="202"/>
      <c r="O32" s="202"/>
      <c r="P32" s="99">
        <v>117</v>
      </c>
      <c r="Q32" s="99">
        <f t="shared" si="1"/>
        <v>0</v>
      </c>
      <c r="R32" s="105">
        <f>CONFIG!H11</f>
        <v>90</v>
      </c>
      <c r="S32" s="21"/>
    </row>
    <row r="33" spans="1:23">
      <c r="A33" s="88" t="s">
        <v>114</v>
      </c>
      <c r="B33" s="89"/>
      <c r="C33" s="169" t="s">
        <v>115</v>
      </c>
      <c r="D33" s="185">
        <f>CONFIG!H9</f>
        <v>32</v>
      </c>
      <c r="E33" s="93"/>
      <c r="F33" s="177"/>
      <c r="G33" s="97" t="s">
        <v>116</v>
      </c>
      <c r="H33" s="106"/>
      <c r="I33" s="202" t="s">
        <v>117</v>
      </c>
      <c r="J33" s="202"/>
      <c r="K33" s="202"/>
      <c r="L33" s="202"/>
      <c r="M33" s="202"/>
      <c r="N33" s="202"/>
      <c r="O33" s="202"/>
      <c r="P33" s="99">
        <v>117</v>
      </c>
      <c r="Q33" s="99">
        <f t="shared" si="1"/>
        <v>0</v>
      </c>
      <c r="R33" s="105">
        <f>CONFIG!H11</f>
        <v>90</v>
      </c>
      <c r="S33" s="21"/>
    </row>
    <row r="34" spans="1:23">
      <c r="A34" s="88" t="s">
        <v>118</v>
      </c>
      <c r="B34" s="89"/>
      <c r="C34" s="169" t="s">
        <v>119</v>
      </c>
      <c r="D34" s="185">
        <f>CONFIG!H9</f>
        <v>32</v>
      </c>
      <c r="E34" s="93"/>
      <c r="F34" s="177"/>
      <c r="G34" s="97" t="s">
        <v>120</v>
      </c>
      <c r="H34" s="106"/>
      <c r="I34" s="202" t="s">
        <v>121</v>
      </c>
      <c r="J34" s="202"/>
      <c r="K34" s="202"/>
      <c r="L34" s="202"/>
      <c r="M34" s="202"/>
      <c r="N34" s="202"/>
      <c r="O34" s="202"/>
      <c r="P34" s="99">
        <v>117</v>
      </c>
      <c r="Q34" s="99">
        <f t="shared" si="1"/>
        <v>0</v>
      </c>
      <c r="R34" s="105">
        <f>CONFIG!H11</f>
        <v>90</v>
      </c>
      <c r="S34" s="21"/>
    </row>
    <row r="35" spans="1:23">
      <c r="A35" s="88" t="s">
        <v>122</v>
      </c>
      <c r="B35" s="89"/>
      <c r="C35" s="169" t="s">
        <v>123</v>
      </c>
      <c r="D35" s="185">
        <f>CONFIG!H9</f>
        <v>32</v>
      </c>
      <c r="E35" s="93"/>
      <c r="F35" s="177"/>
      <c r="G35" s="97" t="s">
        <v>124</v>
      </c>
      <c r="H35" s="106"/>
      <c r="I35" s="202" t="s">
        <v>125</v>
      </c>
      <c r="J35" s="202"/>
      <c r="K35" s="202"/>
      <c r="L35" s="202"/>
      <c r="M35" s="202"/>
      <c r="N35" s="202"/>
      <c r="O35" s="202"/>
      <c r="P35" s="99">
        <v>117</v>
      </c>
      <c r="Q35" s="99">
        <f t="shared" si="1"/>
        <v>0</v>
      </c>
      <c r="R35" s="105">
        <f>CONFIG!H11</f>
        <v>90</v>
      </c>
      <c r="S35" s="21"/>
    </row>
    <row r="36" spans="1:23">
      <c r="A36" s="88" t="s">
        <v>126</v>
      </c>
      <c r="B36" s="89"/>
      <c r="C36" s="169" t="s">
        <v>127</v>
      </c>
      <c r="D36" s="185">
        <f>CONFIG!H9</f>
        <v>32</v>
      </c>
      <c r="E36" s="93"/>
      <c r="F36" s="177"/>
      <c r="G36" s="97" t="s">
        <v>128</v>
      </c>
      <c r="H36" s="106"/>
      <c r="I36" s="203" t="s">
        <v>129</v>
      </c>
      <c r="J36" s="203"/>
      <c r="K36" s="203"/>
      <c r="L36" s="203"/>
      <c r="M36" s="203"/>
      <c r="N36" s="203"/>
      <c r="O36" s="203"/>
      <c r="P36" s="99">
        <v>117</v>
      </c>
      <c r="Q36" s="99">
        <f t="shared" si="1"/>
        <v>0</v>
      </c>
      <c r="R36" s="105">
        <f>CONFIG!H11</f>
        <v>90</v>
      </c>
      <c r="S36" s="21"/>
    </row>
    <row r="37" spans="1:23">
      <c r="A37" s="88" t="s">
        <v>130</v>
      </c>
      <c r="B37" s="89"/>
      <c r="C37" s="169" t="s">
        <v>131</v>
      </c>
      <c r="D37" s="185">
        <f>CONFIG!H9</f>
        <v>32</v>
      </c>
      <c r="E37" s="93"/>
      <c r="F37" s="177"/>
      <c r="G37" s="175" t="s">
        <v>132</v>
      </c>
      <c r="H37" s="107"/>
      <c r="I37" s="203" t="s">
        <v>133</v>
      </c>
      <c r="J37" s="203"/>
      <c r="K37" s="203"/>
      <c r="L37" s="203"/>
      <c r="M37" s="203"/>
      <c r="N37" s="203"/>
      <c r="O37" s="203"/>
      <c r="P37" s="108">
        <v>117</v>
      </c>
      <c r="Q37" s="108">
        <f t="shared" si="1"/>
        <v>0</v>
      </c>
      <c r="R37" s="105">
        <f>CONFIG!H11</f>
        <v>90</v>
      </c>
      <c r="S37" s="21"/>
    </row>
    <row r="38" spans="1:23">
      <c r="A38" s="88" t="s">
        <v>134</v>
      </c>
      <c r="B38" s="89"/>
      <c r="C38" s="169" t="s">
        <v>135</v>
      </c>
      <c r="D38" s="185">
        <f>CONFIG!H9</f>
        <v>32</v>
      </c>
      <c r="E38" s="93"/>
      <c r="F38" s="177"/>
      <c r="G38" s="204" t="s">
        <v>136</v>
      </c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6"/>
      <c r="S38" s="24"/>
    </row>
    <row r="39" spans="1:23">
      <c r="A39" s="88" t="s">
        <v>137</v>
      </c>
      <c r="B39" s="89"/>
      <c r="C39" s="169" t="s">
        <v>138</v>
      </c>
      <c r="D39" s="185">
        <f>CONFIG!H9</f>
        <v>32</v>
      </c>
      <c r="E39" s="93"/>
      <c r="F39" s="177"/>
      <c r="G39" s="103" t="s">
        <v>139</v>
      </c>
      <c r="H39" s="109"/>
      <c r="I39" s="222" t="s">
        <v>140</v>
      </c>
      <c r="J39" s="223"/>
      <c r="K39" s="223"/>
      <c r="L39" s="223"/>
      <c r="M39" s="223"/>
      <c r="N39" s="223"/>
      <c r="O39" s="224"/>
      <c r="P39" s="110"/>
      <c r="Q39" s="110"/>
      <c r="R39" s="111"/>
      <c r="S39" s="69"/>
    </row>
    <row r="40" spans="1:23">
      <c r="A40" s="88" t="s">
        <v>141</v>
      </c>
      <c r="B40" s="89"/>
      <c r="C40" s="169" t="s">
        <v>142</v>
      </c>
      <c r="D40" s="185">
        <f>CONFIG!H9</f>
        <v>32</v>
      </c>
      <c r="E40" s="93"/>
      <c r="F40" s="177"/>
      <c r="G40" s="97" t="s">
        <v>143</v>
      </c>
      <c r="H40" s="112"/>
      <c r="I40" s="225" t="s">
        <v>144</v>
      </c>
      <c r="J40" s="226"/>
      <c r="K40" s="226"/>
      <c r="L40" s="226"/>
      <c r="M40" s="226"/>
      <c r="N40" s="226"/>
      <c r="O40" s="227"/>
      <c r="P40" s="113"/>
      <c r="Q40" s="113"/>
      <c r="R40" s="114"/>
      <c r="S40" s="68"/>
    </row>
    <row r="41" spans="1:23">
      <c r="A41" s="88" t="s">
        <v>145</v>
      </c>
      <c r="B41" s="89"/>
      <c r="C41" s="169" t="s">
        <v>146</v>
      </c>
      <c r="D41" s="185">
        <f>CONFIG!H9</f>
        <v>32</v>
      </c>
      <c r="E41" s="93"/>
      <c r="F41" s="177"/>
      <c r="G41" s="97" t="s">
        <v>147</v>
      </c>
      <c r="H41" s="112"/>
      <c r="I41" s="225" t="s">
        <v>148</v>
      </c>
      <c r="J41" s="226"/>
      <c r="K41" s="226"/>
      <c r="L41" s="226"/>
      <c r="M41" s="226"/>
      <c r="N41" s="226"/>
      <c r="O41" s="227"/>
      <c r="P41" s="113"/>
      <c r="Q41" s="113"/>
      <c r="R41" s="114">
        <f>IF($H$41+$H$42+$H$43+$H$45&lt;=10,113,IF($H$41+$H$42+$H$43+$H$45&lt;=25,100,IF($H$41+$H$42+$H$43+$H$45&lt;=40,88,81)))</f>
        <v>113</v>
      </c>
      <c r="S41" s="71"/>
    </row>
    <row r="42" spans="1:23">
      <c r="A42" s="88" t="s">
        <v>149</v>
      </c>
      <c r="B42" s="89"/>
      <c r="C42" s="169" t="s">
        <v>150</v>
      </c>
      <c r="D42" s="185">
        <f>CONFIG!H9</f>
        <v>32</v>
      </c>
      <c r="E42" s="93"/>
      <c r="F42" s="177"/>
      <c r="G42" s="97" t="s">
        <v>151</v>
      </c>
      <c r="H42" s="112"/>
      <c r="I42" s="225" t="s">
        <v>152</v>
      </c>
      <c r="J42" s="226"/>
      <c r="K42" s="226"/>
      <c r="L42" s="226"/>
      <c r="M42" s="226"/>
      <c r="N42" s="226"/>
      <c r="O42" s="227"/>
      <c r="P42" s="113"/>
      <c r="Q42" s="113"/>
      <c r="R42" s="114">
        <f>IF($H$41+$H$42+$H$43+$H$45&lt;=10,113,IF($H$41+$H$42+$H$43+$H$45&lt;=25,100,IF($H$41+$H$42+$H$43+$H$45&lt;=40,88,81)))</f>
        <v>113</v>
      </c>
      <c r="S42" s="87"/>
      <c r="T42" s="25"/>
      <c r="U42" s="25"/>
      <c r="V42" s="25"/>
      <c r="W42" s="25"/>
    </row>
    <row r="43" spans="1:23">
      <c r="A43" s="88" t="s">
        <v>153</v>
      </c>
      <c r="B43" s="89"/>
      <c r="C43" s="169" t="s">
        <v>154</v>
      </c>
      <c r="D43" s="185">
        <f>CONFIG!H9</f>
        <v>32</v>
      </c>
      <c r="E43" s="93"/>
      <c r="F43" s="177"/>
      <c r="G43" s="97" t="s">
        <v>155</v>
      </c>
      <c r="H43" s="112"/>
      <c r="I43" s="225" t="s">
        <v>156</v>
      </c>
      <c r="J43" s="226"/>
      <c r="K43" s="226"/>
      <c r="L43" s="226"/>
      <c r="M43" s="226"/>
      <c r="N43" s="226"/>
      <c r="O43" s="227"/>
      <c r="P43" s="113"/>
      <c r="Q43" s="113"/>
      <c r="R43" s="114">
        <f>IF($H$41+$H$42+$H$43+$H$45&lt;=10,113,IF($H$41+$H$42+$H$43+$H$45&lt;=25,100,IF($H$41+$H$42+$H$43+$H$45&lt;=40,88,81)))</f>
        <v>113</v>
      </c>
      <c r="S43" s="87"/>
      <c r="T43" s="25"/>
      <c r="U43" s="25"/>
      <c r="V43" s="25"/>
      <c r="W43" s="25"/>
    </row>
    <row r="44" spans="1:23">
      <c r="A44" s="88" t="s">
        <v>157</v>
      </c>
      <c r="B44" s="89"/>
      <c r="C44" s="169" t="s">
        <v>158</v>
      </c>
      <c r="D44" s="185">
        <f>CONFIG!H9</f>
        <v>32</v>
      </c>
      <c r="E44" s="93"/>
      <c r="F44" s="177"/>
      <c r="G44" s="97" t="s">
        <v>159</v>
      </c>
      <c r="H44" s="112"/>
      <c r="I44" s="225" t="s">
        <v>160</v>
      </c>
      <c r="J44" s="226"/>
      <c r="K44" s="226"/>
      <c r="L44" s="226"/>
      <c r="M44" s="226"/>
      <c r="N44" s="226"/>
      <c r="O44" s="227"/>
      <c r="P44" s="113"/>
      <c r="Q44" s="113"/>
      <c r="R44" s="114">
        <f>IF(H44&lt;=10,81,IF(H44&lt;=20,75,IF(H44&lt;=30,69,IF(H44&lt;=40,63,56))))</f>
        <v>81</v>
      </c>
      <c r="S44" s="18"/>
      <c r="T44" s="25"/>
      <c r="U44" s="25"/>
      <c r="V44" s="25"/>
      <c r="W44" s="25"/>
    </row>
    <row r="45" spans="1:23">
      <c r="A45" s="88" t="s">
        <v>161</v>
      </c>
      <c r="B45" s="89"/>
      <c r="C45" s="169" t="s">
        <v>162</v>
      </c>
      <c r="D45" s="185">
        <f>CONFIG!H9</f>
        <v>32</v>
      </c>
      <c r="E45" s="93"/>
      <c r="F45" s="177"/>
      <c r="G45" s="175" t="s">
        <v>163</v>
      </c>
      <c r="H45" s="115"/>
      <c r="I45" s="225" t="s">
        <v>164</v>
      </c>
      <c r="J45" s="226"/>
      <c r="K45" s="226"/>
      <c r="L45" s="226"/>
      <c r="M45" s="226"/>
      <c r="N45" s="226"/>
      <c r="O45" s="227"/>
      <c r="P45" s="113"/>
      <c r="Q45" s="113"/>
      <c r="R45" s="114">
        <f>IF($H$41+$H$42+$H$43+$H$45&lt;=10,113,IF($H$41+$H$42+$H$43+$H$45&lt;=25,100,IF($H$41+$H$42+$H$43+$H$45&lt;=40,88,81)))</f>
        <v>113</v>
      </c>
      <c r="S45" s="18"/>
      <c r="T45" s="25"/>
      <c r="U45" s="25"/>
      <c r="V45" s="25"/>
      <c r="W45" s="25"/>
    </row>
    <row r="46" spans="1:23">
      <c r="A46" s="88" t="s">
        <v>165</v>
      </c>
      <c r="B46" s="89"/>
      <c r="C46" s="169" t="s">
        <v>166</v>
      </c>
      <c r="D46" s="185">
        <f>CONFIG!H9</f>
        <v>32</v>
      </c>
      <c r="E46" s="93"/>
      <c r="F46" s="177"/>
      <c r="G46" s="174" t="s">
        <v>167</v>
      </c>
      <c r="H46" s="116"/>
      <c r="I46" s="231" t="s">
        <v>168</v>
      </c>
      <c r="J46" s="232"/>
      <c r="K46" s="232"/>
      <c r="L46" s="232"/>
      <c r="M46" s="232"/>
      <c r="N46" s="232"/>
      <c r="O46" s="233"/>
      <c r="P46" s="117"/>
      <c r="Q46" s="118"/>
      <c r="R46" s="119">
        <f>IF(H46&lt;=25,119,IF(H46&lt;=40,94,88))</f>
        <v>119</v>
      </c>
      <c r="S46" s="18"/>
      <c r="T46" s="25"/>
      <c r="U46" s="25"/>
      <c r="V46" s="25"/>
      <c r="W46" s="25"/>
    </row>
    <row r="47" spans="1:23">
      <c r="A47" s="88" t="s">
        <v>169</v>
      </c>
      <c r="B47" s="89"/>
      <c r="C47" s="169" t="s">
        <v>170</v>
      </c>
      <c r="D47" s="185">
        <f>CONFIG!H9</f>
        <v>32</v>
      </c>
      <c r="E47" s="93"/>
      <c r="F47" s="177"/>
      <c r="G47" s="234" t="s">
        <v>171</v>
      </c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6"/>
      <c r="S47" s="18"/>
      <c r="T47" s="25"/>
      <c r="U47" s="25"/>
      <c r="V47" s="25"/>
      <c r="W47" s="25"/>
    </row>
    <row r="48" spans="1:23">
      <c r="A48" s="88" t="s">
        <v>172</v>
      </c>
      <c r="B48" s="89"/>
      <c r="C48" s="169" t="s">
        <v>173</v>
      </c>
      <c r="D48" s="185">
        <f>CONFIG!H9</f>
        <v>32</v>
      </c>
      <c r="E48" s="93"/>
      <c r="F48" s="177"/>
      <c r="G48" s="103" t="s">
        <v>174</v>
      </c>
      <c r="H48" s="104"/>
      <c r="I48" s="230" t="s">
        <v>175</v>
      </c>
      <c r="J48" s="230"/>
      <c r="K48" s="230"/>
      <c r="L48" s="230"/>
      <c r="M48" s="230"/>
      <c r="N48" s="230"/>
      <c r="O48" s="230"/>
      <c r="P48" s="110"/>
      <c r="Q48" s="110"/>
      <c r="R48" s="120"/>
      <c r="S48" s="18"/>
      <c r="T48" s="25"/>
      <c r="U48" s="25"/>
      <c r="V48" s="25"/>
      <c r="W48" s="25"/>
    </row>
    <row r="49" spans="1:25">
      <c r="A49" s="88" t="s">
        <v>176</v>
      </c>
      <c r="B49" s="89"/>
      <c r="C49" s="169" t="s">
        <v>177</v>
      </c>
      <c r="D49" s="185">
        <f>CONFIG!H9</f>
        <v>32</v>
      </c>
      <c r="E49" s="93"/>
      <c r="F49" s="177"/>
      <c r="G49" s="97" t="s">
        <v>178</v>
      </c>
      <c r="H49" s="106"/>
      <c r="I49" s="202" t="s">
        <v>179</v>
      </c>
      <c r="J49" s="202"/>
      <c r="K49" s="202"/>
      <c r="L49" s="202"/>
      <c r="M49" s="202"/>
      <c r="N49" s="202"/>
      <c r="O49" s="202"/>
      <c r="P49" s="188"/>
      <c r="Q49" s="188"/>
      <c r="R49" s="121"/>
      <c r="S49" s="18"/>
      <c r="T49" s="25"/>
      <c r="U49" s="25"/>
      <c r="V49" s="25"/>
      <c r="W49" s="25"/>
      <c r="Y49" s="2"/>
    </row>
    <row r="50" spans="1:25" ht="13.5">
      <c r="A50" s="88" t="s">
        <v>180</v>
      </c>
      <c r="B50" s="89"/>
      <c r="C50" s="169" t="s">
        <v>181</v>
      </c>
      <c r="D50" s="185">
        <f>CONFIG!H9</f>
        <v>32</v>
      </c>
      <c r="E50" s="93"/>
      <c r="F50" s="177"/>
      <c r="G50" s="175" t="s">
        <v>182</v>
      </c>
      <c r="H50" s="107"/>
      <c r="I50" s="203" t="s">
        <v>183</v>
      </c>
      <c r="J50" s="203"/>
      <c r="K50" s="203"/>
      <c r="L50" s="203"/>
      <c r="M50" s="203"/>
      <c r="N50" s="203"/>
      <c r="O50" s="203"/>
      <c r="P50" s="122"/>
      <c r="Q50" s="122"/>
      <c r="R50" s="123"/>
      <c r="S50" s="70"/>
      <c r="U50" s="26"/>
    </row>
    <row r="51" spans="1:25" ht="13.5">
      <c r="A51" s="88" t="s">
        <v>184</v>
      </c>
      <c r="B51" s="89"/>
      <c r="C51" s="169" t="s">
        <v>185</v>
      </c>
      <c r="D51" s="185">
        <f>CONFIG!H9</f>
        <v>32</v>
      </c>
      <c r="E51" s="93"/>
      <c r="F51" s="177"/>
      <c r="G51" s="204" t="s">
        <v>186</v>
      </c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6"/>
      <c r="S51" s="70"/>
      <c r="U51" s="26"/>
    </row>
    <row r="52" spans="1:25" ht="13.5">
      <c r="A52" s="88" t="s">
        <v>187</v>
      </c>
      <c r="B52" s="89"/>
      <c r="C52" s="169" t="s">
        <v>188</v>
      </c>
      <c r="D52" s="185">
        <f>CONFIG!H9</f>
        <v>32</v>
      </c>
      <c r="E52" s="93"/>
      <c r="F52" s="177"/>
      <c r="G52" s="103" t="s">
        <v>189</v>
      </c>
      <c r="H52" s="124"/>
      <c r="I52" s="237" t="s">
        <v>190</v>
      </c>
      <c r="J52" s="237"/>
      <c r="K52" s="237"/>
      <c r="L52" s="237"/>
      <c r="M52" s="237"/>
      <c r="N52" s="237"/>
      <c r="O52" s="237"/>
      <c r="P52" s="110"/>
      <c r="Q52" s="110"/>
      <c r="R52" s="120">
        <f>CONFIG!H12</f>
        <v>75</v>
      </c>
      <c r="S52" s="70"/>
      <c r="U52" s="26"/>
    </row>
    <row r="53" spans="1:25" ht="13.5">
      <c r="A53" s="88" t="s">
        <v>191</v>
      </c>
      <c r="B53" s="89"/>
      <c r="C53" s="169" t="s">
        <v>192</v>
      </c>
      <c r="D53" s="185">
        <f>CONFIG!H9</f>
        <v>32</v>
      </c>
      <c r="E53" s="93"/>
      <c r="F53" s="177"/>
      <c r="G53" s="175" t="s">
        <v>193</v>
      </c>
      <c r="H53" s="130"/>
      <c r="I53" s="218" t="s">
        <v>194</v>
      </c>
      <c r="J53" s="218"/>
      <c r="K53" s="218"/>
      <c r="L53" s="218"/>
      <c r="M53" s="218"/>
      <c r="N53" s="218"/>
      <c r="O53" s="218"/>
      <c r="P53" s="122"/>
      <c r="Q53" s="122"/>
      <c r="R53" s="120">
        <f>CONFIG!H12</f>
        <v>75</v>
      </c>
      <c r="S53" s="70"/>
      <c r="U53" s="26"/>
    </row>
    <row r="54" spans="1:25" ht="13.5">
      <c r="A54" s="88" t="s">
        <v>195</v>
      </c>
      <c r="B54" s="89"/>
      <c r="C54" s="169" t="s">
        <v>196</v>
      </c>
      <c r="D54" s="185">
        <f>CONFIG!H9</f>
        <v>32</v>
      </c>
      <c r="E54" s="93"/>
      <c r="F54" s="178"/>
      <c r="G54" s="228" t="s">
        <v>197</v>
      </c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29"/>
      <c r="S54" s="70"/>
      <c r="U54" s="26"/>
    </row>
    <row r="55" spans="1:25" ht="13.5">
      <c r="A55" s="88" t="s">
        <v>198</v>
      </c>
      <c r="B55" s="89"/>
      <c r="C55" s="169" t="s">
        <v>199</v>
      </c>
      <c r="D55" s="185">
        <f>CONFIG!H9</f>
        <v>32</v>
      </c>
      <c r="E55" s="93"/>
      <c r="F55" s="177"/>
      <c r="G55" s="103" t="s">
        <v>200</v>
      </c>
      <c r="H55" s="124"/>
      <c r="I55" s="216" t="s">
        <v>284</v>
      </c>
      <c r="J55" s="216"/>
      <c r="K55" s="216"/>
      <c r="L55" s="216"/>
      <c r="M55" s="216"/>
      <c r="N55" s="216"/>
      <c r="O55" s="216"/>
      <c r="P55" s="179"/>
      <c r="Q55" s="110"/>
      <c r="R55" s="120">
        <f>IF(H55=0,,(8576*H55))</f>
        <v>0</v>
      </c>
      <c r="S55" s="70"/>
      <c r="U55" s="26"/>
    </row>
    <row r="56" spans="1:25" ht="13.5">
      <c r="A56" s="88" t="s">
        <v>201</v>
      </c>
      <c r="B56" s="89"/>
      <c r="C56" s="170" t="s">
        <v>202</v>
      </c>
      <c r="D56" s="185">
        <f>CONFIG!H9</f>
        <v>32</v>
      </c>
      <c r="E56" s="93"/>
      <c r="F56" s="177"/>
      <c r="G56" s="97" t="s">
        <v>203</v>
      </c>
      <c r="H56" s="98"/>
      <c r="I56" s="217" t="s">
        <v>204</v>
      </c>
      <c r="J56" s="217"/>
      <c r="K56" s="217"/>
      <c r="L56" s="217"/>
      <c r="M56" s="217"/>
      <c r="N56" s="217"/>
      <c r="O56" s="217"/>
      <c r="P56" s="113"/>
      <c r="Q56" s="113"/>
      <c r="R56" s="121">
        <f>IF(H56=0,,(8245*H56))</f>
        <v>0</v>
      </c>
      <c r="S56" s="70"/>
      <c r="U56" s="26"/>
    </row>
    <row r="57" spans="1:25" ht="13.5">
      <c r="A57" s="88" t="s">
        <v>205</v>
      </c>
      <c r="B57" s="89"/>
      <c r="C57" s="171" t="s">
        <v>206</v>
      </c>
      <c r="D57" s="185">
        <f>CONFIG!H9</f>
        <v>32</v>
      </c>
      <c r="E57" s="93"/>
      <c r="F57" s="177"/>
      <c r="G57" s="97" t="s">
        <v>207</v>
      </c>
      <c r="H57" s="98"/>
      <c r="I57" s="217" t="s">
        <v>208</v>
      </c>
      <c r="J57" s="217"/>
      <c r="K57" s="217"/>
      <c r="L57" s="217"/>
      <c r="M57" s="217"/>
      <c r="N57" s="217"/>
      <c r="O57" s="217"/>
      <c r="P57" s="113"/>
      <c r="Q57" s="113"/>
      <c r="R57" s="121">
        <f>IF(H57=0,,(8175*H57))</f>
        <v>0</v>
      </c>
      <c r="S57" s="70"/>
      <c r="U57" s="26"/>
    </row>
    <row r="58" spans="1:25" ht="13.5">
      <c r="A58" s="88" t="s">
        <v>209</v>
      </c>
      <c r="B58" s="89"/>
      <c r="C58" s="172" t="s">
        <v>210</v>
      </c>
      <c r="D58" s="185">
        <f>CONFIG!H9</f>
        <v>32</v>
      </c>
      <c r="E58" s="93"/>
      <c r="F58" s="177"/>
      <c r="G58" s="97" t="s">
        <v>211</v>
      </c>
      <c r="H58" s="98"/>
      <c r="I58" s="217" t="s">
        <v>212</v>
      </c>
      <c r="J58" s="217"/>
      <c r="K58" s="217"/>
      <c r="L58" s="217"/>
      <c r="M58" s="217"/>
      <c r="N58" s="217"/>
      <c r="O58" s="218"/>
      <c r="P58" s="113"/>
      <c r="Q58" s="113"/>
      <c r="R58" s="123">
        <f>IF(H58=0,,7800*H58)</f>
        <v>0</v>
      </c>
      <c r="S58" s="70"/>
      <c r="U58" s="26"/>
    </row>
    <row r="59" spans="1:25" ht="13.5">
      <c r="A59" s="88"/>
      <c r="B59" s="89"/>
      <c r="C59" s="173"/>
      <c r="D59" s="185"/>
      <c r="E59" s="93"/>
      <c r="F59" s="177"/>
      <c r="G59" s="219" t="s">
        <v>213</v>
      </c>
      <c r="H59" s="219"/>
      <c r="I59" s="219"/>
      <c r="J59" s="219"/>
      <c r="K59" s="219"/>
      <c r="L59" s="219"/>
      <c r="M59" s="219"/>
      <c r="N59" s="219"/>
      <c r="O59" s="213" t="s">
        <v>214</v>
      </c>
      <c r="P59" s="210"/>
      <c r="Q59" s="210"/>
      <c r="R59" s="207">
        <f>CONFIG!I18</f>
        <v>0</v>
      </c>
      <c r="S59" s="70"/>
      <c r="U59" s="26"/>
    </row>
    <row r="60" spans="1:25" ht="13.5" customHeight="1">
      <c r="A60" s="88" t="s">
        <v>215</v>
      </c>
      <c r="B60" s="89"/>
      <c r="C60" s="169" t="s">
        <v>216</v>
      </c>
      <c r="D60" s="185">
        <f>CONFIG!H9</f>
        <v>32</v>
      </c>
      <c r="E60" s="93"/>
      <c r="F60" s="177"/>
      <c r="G60" s="220"/>
      <c r="H60" s="220"/>
      <c r="I60" s="220"/>
      <c r="J60" s="220"/>
      <c r="K60" s="220"/>
      <c r="L60" s="220"/>
      <c r="M60" s="220"/>
      <c r="N60" s="220"/>
      <c r="O60" s="214"/>
      <c r="P60" s="211"/>
      <c r="Q60" s="211"/>
      <c r="R60" s="208"/>
      <c r="S60" s="70"/>
      <c r="T60" s="182"/>
      <c r="U60" s="26"/>
    </row>
    <row r="61" spans="1:25" ht="13.5" customHeight="1">
      <c r="A61" s="88" t="s">
        <v>217</v>
      </c>
      <c r="B61" s="89"/>
      <c r="C61" s="169" t="s">
        <v>218</v>
      </c>
      <c r="D61" s="185">
        <f>CONFIG!H9</f>
        <v>32</v>
      </c>
      <c r="E61" s="93"/>
      <c r="F61" s="177"/>
      <c r="G61" s="221"/>
      <c r="H61" s="221"/>
      <c r="I61" s="221"/>
      <c r="J61" s="221"/>
      <c r="K61" s="221"/>
      <c r="L61" s="221"/>
      <c r="M61" s="221"/>
      <c r="N61" s="221"/>
      <c r="O61" s="215"/>
      <c r="P61" s="212"/>
      <c r="Q61" s="212"/>
      <c r="R61" s="209"/>
      <c r="S61" s="70"/>
      <c r="U61" s="26"/>
    </row>
    <row r="62" spans="1:25" ht="13.5" customHeight="1">
      <c r="A62" s="88" t="s">
        <v>219</v>
      </c>
      <c r="B62" s="89"/>
      <c r="C62" s="169" t="s">
        <v>220</v>
      </c>
      <c r="D62" s="185">
        <f>CONFIG!H9</f>
        <v>32</v>
      </c>
      <c r="E62" s="86"/>
      <c r="F62" s="177"/>
      <c r="G62" s="94"/>
      <c r="H62" s="95"/>
      <c r="I62" s="95"/>
      <c r="J62" s="95"/>
      <c r="K62" s="95"/>
      <c r="L62" s="95"/>
      <c r="M62" s="95"/>
      <c r="N62" s="95"/>
      <c r="O62" s="95"/>
      <c r="P62" s="85"/>
      <c r="Q62" s="85"/>
      <c r="R62" s="183"/>
      <c r="S62" s="44"/>
      <c r="T62" s="25"/>
      <c r="U62" s="25"/>
      <c r="V62" s="25"/>
      <c r="W62" s="25"/>
    </row>
    <row r="63" spans="1:25" ht="13.5" customHeight="1">
      <c r="A63" s="42"/>
      <c r="B63" s="72"/>
      <c r="C63" s="8"/>
      <c r="D63" s="51"/>
      <c r="E63" s="51"/>
      <c r="F63" s="8"/>
      <c r="H63" s="132"/>
      <c r="I63" s="125" t="s">
        <v>221</v>
      </c>
      <c r="J63" s="29"/>
      <c r="K63" s="7"/>
      <c r="L63" s="7"/>
      <c r="M63" s="7"/>
      <c r="N63" s="7"/>
      <c r="O63" s="7"/>
      <c r="P63" s="23"/>
      <c r="Q63" s="23"/>
      <c r="R63" s="7"/>
      <c r="S63" s="9"/>
    </row>
    <row r="64" spans="1:25" ht="13.5" customHeight="1">
      <c r="A64" s="42"/>
      <c r="B64" s="72"/>
      <c r="C64" s="8"/>
      <c r="D64" s="51"/>
      <c r="E64" s="51"/>
      <c r="F64" s="8"/>
      <c r="G64" s="7"/>
      <c r="H64" s="7"/>
      <c r="I64" s="7"/>
      <c r="J64" s="7"/>
      <c r="K64" s="7"/>
      <c r="L64" s="7"/>
      <c r="M64" s="7"/>
      <c r="N64" s="7"/>
      <c r="O64" s="7"/>
      <c r="P64" s="23"/>
      <c r="Q64" s="23"/>
      <c r="R64" s="7"/>
      <c r="S64" s="7"/>
    </row>
    <row r="65" spans="1:20">
      <c r="A65" s="42"/>
      <c r="B65" s="8"/>
      <c r="C65" s="8"/>
      <c r="D65" s="51"/>
      <c r="E65" s="8"/>
      <c r="F65" s="8"/>
      <c r="G65" s="7"/>
      <c r="H65" s="7"/>
      <c r="I65" s="7"/>
      <c r="J65" s="7"/>
      <c r="K65" s="7"/>
      <c r="L65" s="7"/>
      <c r="M65" s="7"/>
      <c r="N65" s="7"/>
      <c r="O65" s="7"/>
      <c r="P65" s="23"/>
      <c r="Q65" s="23"/>
      <c r="R65" s="7"/>
      <c r="S65" s="7"/>
    </row>
    <row r="66" spans="1:20">
      <c r="A66" s="42"/>
      <c r="B66" s="8"/>
      <c r="C66" s="8"/>
      <c r="D66" s="51"/>
      <c r="E66" s="8"/>
      <c r="F66" s="8"/>
      <c r="G66" s="7"/>
      <c r="H66" s="7"/>
      <c r="N66" s="7"/>
      <c r="O66" s="7"/>
      <c r="P66" s="23"/>
      <c r="Q66" s="23"/>
      <c r="R66" s="7"/>
      <c r="S66" s="7"/>
    </row>
    <row r="67" spans="1:20">
      <c r="A67" s="42"/>
      <c r="B67" s="8"/>
      <c r="C67" s="8"/>
      <c r="D67" s="51"/>
      <c r="E67" s="8"/>
      <c r="F67" s="8"/>
      <c r="G67" s="7"/>
      <c r="H67" s="7"/>
      <c r="I67" s="7"/>
      <c r="J67" s="7"/>
      <c r="K67" s="7"/>
      <c r="L67" s="7"/>
      <c r="M67" s="7"/>
      <c r="N67" s="7"/>
      <c r="O67" s="7"/>
      <c r="P67" s="23"/>
      <c r="Q67" s="23"/>
      <c r="R67" s="7"/>
      <c r="S67" s="7"/>
    </row>
    <row r="68" spans="1:20">
      <c r="A68" s="8"/>
      <c r="B68" s="8"/>
      <c r="C68" s="8"/>
      <c r="D68" s="27"/>
      <c r="E68" s="8"/>
      <c r="F68" s="8"/>
      <c r="G68" s="7"/>
      <c r="H68" s="7"/>
      <c r="I68" s="7"/>
      <c r="J68" s="7"/>
      <c r="K68" s="7"/>
      <c r="L68" s="7"/>
      <c r="M68" s="7"/>
      <c r="N68" s="7"/>
      <c r="O68" s="7"/>
      <c r="P68" s="23"/>
      <c r="Q68" s="23"/>
      <c r="R68" s="7"/>
      <c r="S68" s="7"/>
      <c r="T68" s="81"/>
    </row>
    <row r="69" spans="1:20">
      <c r="A69" s="8"/>
      <c r="B69" s="8"/>
      <c r="C69" s="8"/>
      <c r="D69" s="27"/>
      <c r="E69" s="8"/>
      <c r="F69" s="8"/>
      <c r="G69" s="7"/>
      <c r="H69" s="7"/>
      <c r="I69" s="7"/>
      <c r="J69" s="7"/>
      <c r="K69" s="7"/>
      <c r="L69" s="7"/>
      <c r="M69" s="7"/>
      <c r="N69" s="7"/>
      <c r="O69" s="7"/>
      <c r="P69" s="23"/>
      <c r="Q69" s="23"/>
      <c r="R69" s="7"/>
      <c r="S69" s="7"/>
    </row>
    <row r="70" spans="1:20">
      <c r="A70" s="8"/>
      <c r="B70" s="8"/>
      <c r="C70" s="8"/>
      <c r="D70" s="27"/>
      <c r="E70" s="8"/>
      <c r="F70" s="8"/>
      <c r="S70" s="7"/>
    </row>
    <row r="71" spans="1:20">
      <c r="A71" s="8"/>
      <c r="B71" s="8"/>
      <c r="C71" s="8"/>
      <c r="D71" s="27"/>
      <c r="E71" s="8"/>
      <c r="F71" s="8"/>
      <c r="S71" s="7"/>
    </row>
    <row r="72" spans="1:20">
      <c r="A72" s="8"/>
      <c r="B72" s="8"/>
      <c r="C72" s="8"/>
      <c r="D72" s="27"/>
      <c r="E72" s="8"/>
      <c r="F72" s="8"/>
      <c r="S72" s="7"/>
    </row>
    <row r="73" spans="1:20">
      <c r="A73" s="8"/>
      <c r="B73" s="8"/>
      <c r="C73" s="8"/>
      <c r="D73" s="27"/>
      <c r="E73" s="8"/>
      <c r="F73" s="7"/>
      <c r="S73" s="7"/>
    </row>
    <row r="74" spans="1:20">
      <c r="A74" s="8"/>
      <c r="B74" s="8"/>
      <c r="C74" s="8"/>
      <c r="D74" s="27"/>
      <c r="E74" s="8"/>
      <c r="F74" s="7"/>
    </row>
    <row r="75" spans="1:20">
      <c r="A75" s="8"/>
      <c r="B75" s="8"/>
      <c r="C75" s="8"/>
      <c r="D75" s="27"/>
      <c r="E75" s="8"/>
      <c r="F75" s="7"/>
    </row>
    <row r="76" spans="1:20">
      <c r="A76" s="8"/>
      <c r="B76" s="8"/>
      <c r="C76" s="8"/>
      <c r="D76" s="27"/>
      <c r="E76" s="8"/>
      <c r="F76" s="7"/>
    </row>
    <row r="77" spans="1:20" ht="18">
      <c r="A77" s="31"/>
      <c r="B77" s="32"/>
      <c r="C77" s="32"/>
      <c r="D77" s="32"/>
      <c r="E77" s="32"/>
      <c r="F77" s="7"/>
    </row>
    <row r="78" spans="1:20" ht="13.5">
      <c r="A78" s="33"/>
      <c r="B78" s="28"/>
      <c r="C78" s="34"/>
      <c r="D78" s="28"/>
      <c r="E78" s="7"/>
      <c r="F78" s="7"/>
    </row>
    <row r="79" spans="1:20">
      <c r="A79" s="35"/>
      <c r="B79" s="32"/>
      <c r="C79" s="32"/>
      <c r="D79" s="32"/>
      <c r="E79" s="7"/>
      <c r="F79" s="7"/>
    </row>
    <row r="80" spans="1:20">
      <c r="A80" s="35"/>
      <c r="B80" s="37"/>
      <c r="C80" s="37"/>
      <c r="D80" s="37"/>
      <c r="E80" s="7"/>
      <c r="F80" s="7"/>
    </row>
    <row r="81" spans="1:6">
      <c r="A81" s="35"/>
      <c r="B81" s="37"/>
      <c r="C81" s="37"/>
      <c r="D81" s="37"/>
      <c r="E81" s="37"/>
      <c r="F81" s="7"/>
    </row>
    <row r="82" spans="1:6">
      <c r="A82" s="38"/>
      <c r="B82" s="37"/>
      <c r="C82" s="37"/>
      <c r="D82" s="37"/>
      <c r="E82" s="37"/>
      <c r="F82" s="7"/>
    </row>
    <row r="83" spans="1:6">
      <c r="A83" s="39"/>
      <c r="B83" s="7"/>
      <c r="C83" s="7"/>
      <c r="D83" s="7"/>
      <c r="E83" s="7"/>
    </row>
    <row r="84" spans="1:6">
      <c r="A84" s="40"/>
      <c r="B84" s="7"/>
      <c r="C84" s="7"/>
      <c r="D84" s="3"/>
      <c r="E84" s="7"/>
    </row>
    <row r="85" spans="1:6">
      <c r="A85" s="41"/>
      <c r="B85" s="7"/>
      <c r="C85" s="4"/>
      <c r="D85" s="3"/>
      <c r="E85" s="7"/>
    </row>
    <row r="86" spans="1:6">
      <c r="B86" s="7"/>
      <c r="C86" s="7"/>
      <c r="D86" s="7"/>
      <c r="E86" s="7"/>
    </row>
  </sheetData>
  <sheetProtection algorithmName="SHA-512" hashValue="Ix8h1iUyCxkQw46+BeuHaOeqPmogAgWsTw3yKMx9cITCEgtcFVRhoNYBTQUDJaqrbyQicODQ2PZhQaJSlgFNxg==" saltValue="Ys22NCSctF/6825D3DsEPA==" spinCount="100000" sheet="1" objects="1" scenarios="1"/>
  <mergeCells count="78">
    <mergeCell ref="H3:L3"/>
    <mergeCell ref="C3:D3"/>
    <mergeCell ref="A7:R7"/>
    <mergeCell ref="G51:R51"/>
    <mergeCell ref="I10:O10"/>
    <mergeCell ref="I11:O11"/>
    <mergeCell ref="F4:G4"/>
    <mergeCell ref="F5:G5"/>
    <mergeCell ref="F3:G3"/>
    <mergeCell ref="F6:G6"/>
    <mergeCell ref="C5:D5"/>
    <mergeCell ref="I9:O9"/>
    <mergeCell ref="G8:R8"/>
    <mergeCell ref="C4:E4"/>
    <mergeCell ref="N5:S5"/>
    <mergeCell ref="H5:L5"/>
    <mergeCell ref="I18:O18"/>
    <mergeCell ref="C6:D6"/>
    <mergeCell ref="H6:R6"/>
    <mergeCell ref="I29:O29"/>
    <mergeCell ref="G22:R22"/>
    <mergeCell ref="I25:O25"/>
    <mergeCell ref="I19:O19"/>
    <mergeCell ref="I20:O20"/>
    <mergeCell ref="I26:O26"/>
    <mergeCell ref="I27:O27"/>
    <mergeCell ref="I28:O28"/>
    <mergeCell ref="I23:O23"/>
    <mergeCell ref="I21:O21"/>
    <mergeCell ref="I24:O24"/>
    <mergeCell ref="A1:R1"/>
    <mergeCell ref="A2:R2"/>
    <mergeCell ref="A3:B3"/>
    <mergeCell ref="N3:S3"/>
    <mergeCell ref="I17:O17"/>
    <mergeCell ref="I14:O14"/>
    <mergeCell ref="I16:O16"/>
    <mergeCell ref="I15:O15"/>
    <mergeCell ref="A4:B4"/>
    <mergeCell ref="H4:L4"/>
    <mergeCell ref="N4:R4"/>
    <mergeCell ref="A5:B5"/>
    <mergeCell ref="A6:B6"/>
    <mergeCell ref="A8:E8"/>
    <mergeCell ref="I12:O12"/>
    <mergeCell ref="I13:O13"/>
    <mergeCell ref="G47:R47"/>
    <mergeCell ref="I52:O52"/>
    <mergeCell ref="I53:O53"/>
    <mergeCell ref="I43:O43"/>
    <mergeCell ref="I44:O44"/>
    <mergeCell ref="I45:O45"/>
    <mergeCell ref="I49:O49"/>
    <mergeCell ref="I50:O50"/>
    <mergeCell ref="G38:R38"/>
    <mergeCell ref="R59:R61"/>
    <mergeCell ref="P59:Q61"/>
    <mergeCell ref="O59:O61"/>
    <mergeCell ref="I55:O55"/>
    <mergeCell ref="I56:O56"/>
    <mergeCell ref="I57:O57"/>
    <mergeCell ref="I58:O58"/>
    <mergeCell ref="G59:N61"/>
    <mergeCell ref="I39:O39"/>
    <mergeCell ref="I40:O40"/>
    <mergeCell ref="G54:R54"/>
    <mergeCell ref="I48:O48"/>
    <mergeCell ref="I41:O41"/>
    <mergeCell ref="I42:O42"/>
    <mergeCell ref="I46:O46"/>
    <mergeCell ref="I35:O35"/>
    <mergeCell ref="I36:O36"/>
    <mergeCell ref="I37:O37"/>
    <mergeCell ref="I30:O30"/>
    <mergeCell ref="I31:O31"/>
    <mergeCell ref="I32:O32"/>
    <mergeCell ref="I33:O33"/>
    <mergeCell ref="I34:O34"/>
  </mergeCells>
  <phoneticPr fontId="3" type="noConversion"/>
  <pageMargins left="0.62" right="0.196850393700787" top="0.17" bottom="0" header="0" footer="0"/>
  <pageSetup scale="71" orientation="landscape" r:id="rId1"/>
  <headerFooter alignWithMargins="0"/>
  <ignoredErrors>
    <ignoredError sqref="R4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ER74"/>
  <sheetViews>
    <sheetView zoomScaleSheetLayoutView="50" workbookViewId="0">
      <selection activeCell="I24" sqref="I24"/>
    </sheetView>
  </sheetViews>
  <sheetFormatPr baseColWidth="10" defaultColWidth="9.140625" defaultRowHeight="12.75"/>
  <cols>
    <col min="1" max="1" width="11" style="6" customWidth="1"/>
    <col min="2" max="2" width="13.7109375" style="6" customWidth="1"/>
    <col min="3" max="3" width="3.85546875" style="6" customWidth="1"/>
    <col min="4" max="4" width="10.7109375" style="6" customWidth="1"/>
    <col min="5" max="5" width="14" style="6" customWidth="1"/>
    <col min="6" max="6" width="35.7109375" style="6" hidden="1" customWidth="1"/>
    <col min="7" max="7" width="4.140625" style="6" customWidth="1"/>
    <col min="8" max="8" width="11" style="52" customWidth="1"/>
    <col min="9" max="9" width="13.85546875" style="52" customWidth="1"/>
    <col min="10" max="10" width="4" style="6" customWidth="1"/>
    <col min="11" max="11" width="10.140625" style="6" customWidth="1"/>
    <col min="12" max="12" width="13.7109375" style="6" customWidth="1"/>
    <col min="13" max="13" width="4" style="6" customWidth="1"/>
    <col min="14" max="14" width="2.42578125" style="6" hidden="1" customWidth="1"/>
    <col min="15" max="15" width="2.28515625" style="6" hidden="1" customWidth="1"/>
    <col min="16" max="16" width="10.140625" style="6" customWidth="1"/>
    <col min="17" max="17" width="14.28515625" style="6" customWidth="1"/>
    <col min="18" max="18" width="4.140625" style="6" customWidth="1"/>
    <col min="19" max="19" width="25.7109375" style="6" customWidth="1"/>
    <col min="20" max="20" width="21" style="6" customWidth="1"/>
    <col min="21" max="21" width="21.42578125" style="6" customWidth="1"/>
    <col min="22" max="22" width="0.85546875" style="6" hidden="1" customWidth="1"/>
    <col min="23" max="27" width="9.140625" style="6"/>
    <col min="28" max="28" width="17.7109375" style="6" customWidth="1"/>
    <col min="29" max="29" width="35" style="6" customWidth="1"/>
    <col min="30" max="30" width="27.42578125" style="6" customWidth="1"/>
    <col min="31" max="31" width="47" style="6" customWidth="1"/>
    <col min="32" max="32" width="35" style="6" customWidth="1"/>
    <col min="33" max="16384" width="9.140625" style="6"/>
  </cols>
  <sheetData>
    <row r="1" spans="1:148" s="46" customFormat="1" ht="38.1" customHeight="1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195" t="s">
        <v>1</v>
      </c>
      <c r="R1" s="195"/>
    </row>
    <row r="2" spans="1:148" s="46" customFormat="1" ht="24" customHeight="1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61" t="s">
        <v>222</v>
      </c>
      <c r="R2" s="61"/>
      <c r="AP2"/>
      <c r="AQ2"/>
      <c r="AR2"/>
      <c r="AS2"/>
      <c r="AT2"/>
      <c r="AU2"/>
      <c r="AV2"/>
      <c r="AW2"/>
      <c r="AX2"/>
      <c r="AY2"/>
      <c r="AZ2"/>
      <c r="BA2"/>
    </row>
    <row r="3" spans="1:148" ht="13.5" customHeight="1">
      <c r="A3" s="54"/>
      <c r="B3" s="7"/>
      <c r="C3" s="64"/>
      <c r="D3" s="8"/>
      <c r="E3" s="8"/>
      <c r="F3" s="8"/>
      <c r="G3" s="8"/>
      <c r="H3" s="8"/>
      <c r="I3" s="8"/>
      <c r="J3" s="8"/>
      <c r="K3" s="8"/>
      <c r="L3" s="7"/>
      <c r="M3" s="56"/>
      <c r="N3" s="7"/>
      <c r="O3" s="7"/>
      <c r="P3" s="7"/>
      <c r="Q3" s="7"/>
      <c r="R3" s="7"/>
      <c r="AP3"/>
      <c r="AQ3"/>
      <c r="AR3"/>
      <c r="AS3"/>
      <c r="AT3"/>
      <c r="AU3"/>
      <c r="AV3"/>
      <c r="AW3"/>
      <c r="AX3"/>
      <c r="AY3"/>
      <c r="AZ3"/>
      <c r="BA3"/>
    </row>
    <row r="4" spans="1:148" ht="13.5" customHeight="1">
      <c r="A4" s="54"/>
      <c r="B4" s="7"/>
      <c r="C4" s="64"/>
      <c r="D4" s="8"/>
      <c r="E4" s="8"/>
      <c r="F4" s="8"/>
      <c r="G4" s="8"/>
      <c r="H4" s="8"/>
      <c r="I4" s="8"/>
      <c r="J4" s="8"/>
      <c r="K4" s="8"/>
      <c r="L4" s="7"/>
      <c r="M4" s="56"/>
      <c r="N4" s="7"/>
      <c r="O4" s="7"/>
      <c r="P4" s="7"/>
      <c r="Q4" s="7"/>
      <c r="R4" s="7"/>
      <c r="AP4"/>
      <c r="AQ4"/>
      <c r="AR4"/>
      <c r="AS4"/>
      <c r="AT4"/>
      <c r="AU4"/>
      <c r="AV4"/>
      <c r="AW4"/>
      <c r="AX4"/>
      <c r="AY4"/>
      <c r="AZ4"/>
      <c r="BA4"/>
    </row>
    <row r="5" spans="1:148" s="49" customFormat="1" ht="15.75" customHeight="1">
      <c r="A5" s="298" t="s">
        <v>223</v>
      </c>
      <c r="B5" s="298"/>
      <c r="C5" s="136"/>
      <c r="D5" s="298" t="s">
        <v>224</v>
      </c>
      <c r="E5" s="298"/>
      <c r="F5" s="136"/>
      <c r="G5" s="136"/>
      <c r="H5" s="298" t="s">
        <v>225</v>
      </c>
      <c r="I5" s="298"/>
      <c r="J5" s="137"/>
      <c r="K5" s="298" t="s">
        <v>226</v>
      </c>
      <c r="L5" s="298"/>
      <c r="M5" s="43"/>
      <c r="N5" s="133"/>
      <c r="O5" s="133"/>
      <c r="P5" s="287" t="s">
        <v>227</v>
      </c>
      <c r="Q5" s="288"/>
      <c r="R5" s="47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/>
      <c r="AQ5"/>
      <c r="AR5"/>
      <c r="AS5"/>
      <c r="AT5"/>
      <c r="AU5"/>
      <c r="AV5"/>
      <c r="AW5"/>
      <c r="AX5"/>
      <c r="AY5"/>
      <c r="AZ5"/>
      <c r="BA5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</row>
    <row r="6" spans="1:148" s="48" customFormat="1" ht="30">
      <c r="A6" s="194" t="s">
        <v>228</v>
      </c>
      <c r="B6" s="194" t="s">
        <v>229</v>
      </c>
      <c r="C6" s="47"/>
      <c r="D6" s="194" t="s">
        <v>228</v>
      </c>
      <c r="E6" s="194" t="s">
        <v>229</v>
      </c>
      <c r="F6" s="42"/>
      <c r="G6" s="42"/>
      <c r="H6" s="194" t="s">
        <v>230</v>
      </c>
      <c r="I6" s="194" t="s">
        <v>229</v>
      </c>
      <c r="J6" s="42"/>
      <c r="K6" s="194" t="s">
        <v>228</v>
      </c>
      <c r="L6" s="194" t="s">
        <v>229</v>
      </c>
      <c r="M6" s="47"/>
      <c r="N6" s="134"/>
      <c r="O6" s="134"/>
      <c r="P6" s="289"/>
      <c r="Q6" s="290"/>
      <c r="R6" s="42"/>
      <c r="AP6"/>
      <c r="AQ6"/>
      <c r="AR6"/>
      <c r="AS6"/>
      <c r="AT6"/>
      <c r="AU6"/>
      <c r="AV6"/>
      <c r="AW6"/>
      <c r="AX6"/>
      <c r="AY6"/>
      <c r="AZ6"/>
      <c r="BA6"/>
    </row>
    <row r="7" spans="1:148" s="52" customFormat="1" ht="13.5" customHeight="1">
      <c r="A7" s="138" t="s">
        <v>231</v>
      </c>
      <c r="B7" s="139">
        <v>32</v>
      </c>
      <c r="C7" s="27"/>
      <c r="D7" s="138" t="s">
        <v>232</v>
      </c>
      <c r="E7" s="139">
        <v>80</v>
      </c>
      <c r="F7" s="8"/>
      <c r="G7" s="8"/>
      <c r="H7" s="138" t="s">
        <v>232</v>
      </c>
      <c r="I7" s="139">
        <v>90</v>
      </c>
      <c r="J7" s="42"/>
      <c r="K7" s="138" t="s">
        <v>233</v>
      </c>
      <c r="L7" s="139">
        <v>75</v>
      </c>
      <c r="M7" s="8"/>
      <c r="N7" s="135"/>
      <c r="O7" s="135"/>
      <c r="P7" s="289"/>
      <c r="Q7" s="290"/>
      <c r="R7" s="8"/>
      <c r="AP7"/>
      <c r="AQ7"/>
      <c r="AR7"/>
      <c r="AS7"/>
      <c r="AT7"/>
      <c r="AU7"/>
      <c r="AV7"/>
      <c r="AW7"/>
      <c r="AX7"/>
      <c r="AY7"/>
      <c r="AZ7"/>
      <c r="BA7"/>
    </row>
    <row r="8" spans="1:148" s="52" customFormat="1" ht="13.5" customHeight="1">
      <c r="A8" s="138" t="s">
        <v>234</v>
      </c>
      <c r="B8" s="139">
        <v>31</v>
      </c>
      <c r="C8" s="27"/>
      <c r="D8" s="138" t="s">
        <v>235</v>
      </c>
      <c r="E8" s="139">
        <v>75</v>
      </c>
      <c r="F8" s="8"/>
      <c r="G8" s="8"/>
      <c r="H8" s="138" t="s">
        <v>235</v>
      </c>
      <c r="I8" s="139">
        <v>85</v>
      </c>
      <c r="J8" s="42"/>
      <c r="K8" s="138" t="s">
        <v>236</v>
      </c>
      <c r="L8" s="139">
        <v>70</v>
      </c>
      <c r="M8" s="8"/>
      <c r="N8" s="135"/>
      <c r="O8" s="135"/>
      <c r="P8" s="289"/>
      <c r="Q8" s="290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</row>
    <row r="9" spans="1:148" s="52" customFormat="1" ht="13.5" customHeight="1">
      <c r="A9" s="138" t="s">
        <v>237</v>
      </c>
      <c r="B9" s="139">
        <v>30</v>
      </c>
      <c r="C9" s="27"/>
      <c r="D9" s="138" t="s">
        <v>238</v>
      </c>
      <c r="E9" s="139">
        <v>70</v>
      </c>
      <c r="F9" s="8"/>
      <c r="G9" s="8"/>
      <c r="H9" s="138" t="s">
        <v>238</v>
      </c>
      <c r="I9" s="139">
        <v>80</v>
      </c>
      <c r="J9" s="42"/>
      <c r="K9" s="138" t="s">
        <v>239</v>
      </c>
      <c r="L9" s="139">
        <v>65</v>
      </c>
      <c r="M9" s="8"/>
      <c r="N9" s="135"/>
      <c r="O9" s="135"/>
      <c r="P9" s="289"/>
      <c r="Q9" s="290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</row>
    <row r="10" spans="1:148" s="53" customFormat="1" ht="13.5" customHeight="1">
      <c r="A10" s="138" t="s">
        <v>240</v>
      </c>
      <c r="B10" s="139">
        <v>29</v>
      </c>
      <c r="C10" s="27"/>
      <c r="D10" s="138" t="s">
        <v>241</v>
      </c>
      <c r="E10" s="139">
        <v>65</v>
      </c>
      <c r="F10" s="8"/>
      <c r="G10" s="8"/>
      <c r="H10" s="138" t="s">
        <v>241</v>
      </c>
      <c r="I10" s="139">
        <v>75</v>
      </c>
      <c r="J10" s="42"/>
      <c r="K10" s="138" t="s">
        <v>242</v>
      </c>
      <c r="L10" s="139">
        <v>60</v>
      </c>
      <c r="M10" s="8"/>
      <c r="N10" s="135"/>
      <c r="O10" s="135"/>
      <c r="P10" s="289"/>
      <c r="Q10" s="290"/>
      <c r="R10" s="52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</row>
    <row r="11" spans="1:148" s="53" customFormat="1" ht="13.5" customHeight="1">
      <c r="A11" s="138" t="s">
        <v>243</v>
      </c>
      <c r="B11" s="139">
        <v>28</v>
      </c>
      <c r="C11" s="27"/>
      <c r="D11" s="138" t="s">
        <v>244</v>
      </c>
      <c r="E11" s="139">
        <v>60</v>
      </c>
      <c r="F11" s="8"/>
      <c r="G11" s="8"/>
      <c r="H11" s="138" t="s">
        <v>244</v>
      </c>
      <c r="I11" s="139">
        <v>70</v>
      </c>
      <c r="J11" s="42"/>
      <c r="K11" s="138" t="s">
        <v>245</v>
      </c>
      <c r="L11" s="139">
        <v>55</v>
      </c>
      <c r="M11" s="8"/>
      <c r="N11" s="50"/>
      <c r="O11" s="50"/>
      <c r="P11" s="291"/>
      <c r="Q11" s="292"/>
      <c r="R11" s="6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</row>
    <row r="12" spans="1:148" s="53" customFormat="1" ht="13.5" customHeight="1">
      <c r="A12" s="138" t="s">
        <v>246</v>
      </c>
      <c r="B12" s="139">
        <v>27</v>
      </c>
      <c r="C12" s="27"/>
      <c r="D12" s="8"/>
      <c r="E12" s="8"/>
      <c r="F12" s="8"/>
      <c r="G12" s="8"/>
      <c r="H12" s="8"/>
      <c r="I12" s="51"/>
      <c r="J12" s="42"/>
      <c r="K12" s="278"/>
      <c r="L12" s="278"/>
      <c r="M12" s="8"/>
      <c r="N12" s="50"/>
      <c r="O12" s="50"/>
      <c r="P12" s="30"/>
      <c r="Q12" s="7"/>
      <c r="R12" s="6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</row>
    <row r="13" spans="1:148" s="53" customFormat="1" ht="13.5" customHeight="1">
      <c r="A13"/>
      <c r="B13"/>
      <c r="C13" s="27"/>
      <c r="D13" s="65"/>
      <c r="E13" s="65"/>
      <c r="F13" s="8"/>
      <c r="G13" s="8"/>
      <c r="H13" s="8"/>
      <c r="I13" s="51"/>
      <c r="J13" s="42"/>
      <c r="K13" s="66"/>
      <c r="L13" s="27"/>
      <c r="M13" s="8"/>
      <c r="N13" s="50"/>
      <c r="O13" s="50"/>
      <c r="P13" s="60"/>
      <c r="Q13" s="8"/>
      <c r="R13" s="52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</row>
    <row r="14" spans="1:148" s="53" customFormat="1" ht="13.5" customHeight="1">
      <c r="A14"/>
      <c r="B14"/>
      <c r="C14" s="27"/>
      <c r="D14" s="65"/>
      <c r="E14" s="65"/>
      <c r="F14" s="8"/>
      <c r="G14" s="8"/>
      <c r="H14" s="8"/>
      <c r="I14" s="51"/>
      <c r="J14" s="42"/>
      <c r="K14" s="67"/>
      <c r="L14" s="27"/>
      <c r="M14" s="8"/>
      <c r="N14" s="50"/>
      <c r="O14" s="50"/>
      <c r="P14" s="8"/>
      <c r="Q14" s="8"/>
      <c r="R14" s="52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</row>
    <row r="15" spans="1:148" s="53" customFormat="1" ht="13.5" customHeight="1">
      <c r="A15" s="146"/>
      <c r="B15" s="147"/>
      <c r="C15" s="27"/>
      <c r="D15" s="65"/>
      <c r="E15" s="65"/>
      <c r="F15" s="8"/>
      <c r="G15" s="8"/>
      <c r="H15" s="8"/>
      <c r="I15" s="51"/>
      <c r="J15" s="42"/>
      <c r="K15" s="67"/>
      <c r="L15" s="27"/>
      <c r="M15" s="8"/>
      <c r="N15" s="50"/>
      <c r="O15" s="50"/>
      <c r="P15" s="8"/>
      <c r="Q15" s="8"/>
      <c r="R15" s="52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</row>
    <row r="16" spans="1:148" s="53" customFormat="1" ht="13.5" customHeight="1">
      <c r="A16" s="193"/>
      <c r="B16" s="196"/>
      <c r="C16" s="27"/>
      <c r="D16" s="65"/>
      <c r="E16" s="65"/>
      <c r="F16" s="8"/>
      <c r="G16" s="8"/>
      <c r="H16" s="8"/>
      <c r="I16" s="51"/>
      <c r="J16" s="42"/>
      <c r="K16" s="67"/>
      <c r="L16" s="27"/>
      <c r="M16" s="8"/>
      <c r="N16" s="50"/>
      <c r="O16" s="50"/>
      <c r="P16" s="8"/>
      <c r="Q16" s="8"/>
      <c r="R16" s="52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</row>
    <row r="17" spans="1:136" s="53" customFormat="1" ht="15" customHeight="1">
      <c r="A17" s="296" t="s">
        <v>247</v>
      </c>
      <c r="B17" s="297"/>
      <c r="C17" s="154"/>
      <c r="D17" s="276" t="s">
        <v>171</v>
      </c>
      <c r="E17" s="277"/>
      <c r="F17" s="154"/>
      <c r="G17" s="154"/>
      <c r="H17" s="294" t="s">
        <v>248</v>
      </c>
      <c r="I17" s="295"/>
      <c r="J17" s="154"/>
      <c r="K17" s="285" t="s">
        <v>249</v>
      </c>
      <c r="L17" s="286"/>
      <c r="M17" s="154"/>
      <c r="N17" s="154"/>
      <c r="O17" s="154"/>
      <c r="P17" s="299" t="s">
        <v>250</v>
      </c>
      <c r="Q17" s="300"/>
      <c r="R17" s="52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</row>
    <row r="18" spans="1:136" s="53" customFormat="1" ht="33" customHeight="1">
      <c r="A18" s="274" t="s">
        <v>251</v>
      </c>
      <c r="B18" s="275"/>
      <c r="C18" s="140"/>
      <c r="D18" s="283" t="s">
        <v>252</v>
      </c>
      <c r="E18" s="283"/>
      <c r="F18" s="141"/>
      <c r="G18" s="142"/>
      <c r="H18" s="279" t="s">
        <v>253</v>
      </c>
      <c r="I18" s="279"/>
      <c r="J18" s="143"/>
      <c r="K18" s="265" t="s">
        <v>254</v>
      </c>
      <c r="L18" s="265"/>
      <c r="M18" s="140"/>
      <c r="N18" s="144"/>
      <c r="O18" s="144"/>
      <c r="P18" s="265" t="s">
        <v>255</v>
      </c>
      <c r="Q18" s="265"/>
      <c r="R18" s="52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</row>
    <row r="19" spans="1:136" s="53" customFormat="1" ht="30">
      <c r="A19" s="194" t="s">
        <v>228</v>
      </c>
      <c r="B19" s="194" t="s">
        <v>229</v>
      </c>
      <c r="C19" s="140"/>
      <c r="D19" s="194" t="s">
        <v>228</v>
      </c>
      <c r="E19" s="194" t="s">
        <v>229</v>
      </c>
      <c r="F19" s="141"/>
      <c r="G19" s="145"/>
      <c r="H19" s="194" t="s">
        <v>228</v>
      </c>
      <c r="I19" s="194" t="s">
        <v>229</v>
      </c>
      <c r="J19" s="140"/>
      <c r="K19" s="194" t="s">
        <v>228</v>
      </c>
      <c r="L19" s="194" t="s">
        <v>229</v>
      </c>
      <c r="M19" s="140"/>
      <c r="N19" s="144"/>
      <c r="O19" s="144"/>
      <c r="P19" s="194" t="s">
        <v>228</v>
      </c>
      <c r="Q19" s="194" t="s">
        <v>229</v>
      </c>
      <c r="R19" s="51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</row>
    <row r="20" spans="1:136" ht="13.5" customHeight="1">
      <c r="A20" s="138" t="s">
        <v>233</v>
      </c>
      <c r="B20" s="139">
        <v>100</v>
      </c>
      <c r="C20" s="140"/>
      <c r="D20" s="138" t="s">
        <v>233</v>
      </c>
      <c r="E20" s="139">
        <v>100</v>
      </c>
      <c r="F20" s="141"/>
      <c r="G20" s="146"/>
      <c r="H20" s="138" t="s">
        <v>256</v>
      </c>
      <c r="I20" s="139">
        <v>81</v>
      </c>
      <c r="J20" s="140"/>
      <c r="K20" s="138" t="s">
        <v>256</v>
      </c>
      <c r="L20" s="139">
        <v>113</v>
      </c>
      <c r="M20" s="140"/>
      <c r="N20" s="126"/>
      <c r="O20" s="126"/>
      <c r="P20" s="138" t="s">
        <v>257</v>
      </c>
      <c r="Q20" s="139">
        <v>119</v>
      </c>
      <c r="R20" s="51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</row>
    <row r="21" spans="1:136" ht="13.5" customHeight="1">
      <c r="A21" s="138" t="s">
        <v>236</v>
      </c>
      <c r="B21" s="139">
        <v>94</v>
      </c>
      <c r="C21" s="140"/>
      <c r="D21" s="138" t="s">
        <v>236</v>
      </c>
      <c r="E21" s="139">
        <v>94</v>
      </c>
      <c r="F21" s="140"/>
      <c r="G21" s="146"/>
      <c r="H21" s="138" t="s">
        <v>258</v>
      </c>
      <c r="I21" s="139">
        <v>75</v>
      </c>
      <c r="J21" s="140"/>
      <c r="K21" s="138" t="s">
        <v>259</v>
      </c>
      <c r="L21" s="139">
        <v>100</v>
      </c>
      <c r="M21" s="140"/>
      <c r="N21" s="126"/>
      <c r="O21" s="126"/>
      <c r="P21" s="138" t="s">
        <v>260</v>
      </c>
      <c r="Q21" s="139">
        <v>94</v>
      </c>
      <c r="R21" s="7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</row>
    <row r="22" spans="1:136" ht="13.5" customHeight="1">
      <c r="A22" s="138" t="s">
        <v>258</v>
      </c>
      <c r="B22" s="139">
        <v>88</v>
      </c>
      <c r="C22" s="140"/>
      <c r="D22" s="138" t="s">
        <v>258</v>
      </c>
      <c r="E22" s="139">
        <v>88</v>
      </c>
      <c r="F22" s="140"/>
      <c r="G22" s="146"/>
      <c r="H22" s="138" t="s">
        <v>261</v>
      </c>
      <c r="I22" s="139">
        <v>69</v>
      </c>
      <c r="J22" s="140"/>
      <c r="K22" s="138" t="s">
        <v>260</v>
      </c>
      <c r="L22" s="139">
        <v>88</v>
      </c>
      <c r="M22" s="140"/>
      <c r="N22" s="126"/>
      <c r="O22" s="126"/>
      <c r="P22" s="138" t="s">
        <v>262</v>
      </c>
      <c r="Q22" s="139">
        <v>88</v>
      </c>
      <c r="R22" s="7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</row>
    <row r="23" spans="1:136" ht="13.5" customHeight="1">
      <c r="A23" s="138" t="s">
        <v>245</v>
      </c>
      <c r="B23" s="139">
        <v>81</v>
      </c>
      <c r="C23" s="140"/>
      <c r="D23" s="138" t="s">
        <v>245</v>
      </c>
      <c r="E23" s="139">
        <v>81</v>
      </c>
      <c r="F23" s="140"/>
      <c r="G23" s="146"/>
      <c r="H23" s="138" t="s">
        <v>263</v>
      </c>
      <c r="I23" s="139">
        <v>63</v>
      </c>
      <c r="J23" s="140"/>
      <c r="K23" s="138" t="s">
        <v>262</v>
      </c>
      <c r="L23" s="139">
        <v>81</v>
      </c>
      <c r="M23" s="140"/>
      <c r="N23" s="126"/>
      <c r="O23" s="126"/>
      <c r="P23" s="126"/>
      <c r="Q23" s="147"/>
      <c r="R23" s="7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</row>
    <row r="24" spans="1:136" ht="13.5" customHeight="1">
      <c r="A24" s="146"/>
      <c r="B24" s="147"/>
      <c r="C24" s="140"/>
      <c r="D24" s="146"/>
      <c r="E24" s="147"/>
      <c r="F24" s="140"/>
      <c r="G24" s="146"/>
      <c r="H24" s="138" t="s">
        <v>264</v>
      </c>
      <c r="I24" s="139">
        <v>56</v>
      </c>
      <c r="J24" s="140"/>
      <c r="K24" s="126"/>
      <c r="L24" s="126"/>
      <c r="M24" s="140"/>
      <c r="N24" s="126"/>
      <c r="O24" s="126"/>
      <c r="P24" s="146"/>
      <c r="Q24" s="147"/>
      <c r="R24" s="7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</row>
    <row r="25" spans="1:136" ht="13.5" customHeight="1">
      <c r="A25" s="146"/>
      <c r="B25" s="147"/>
      <c r="C25" s="140"/>
      <c r="D25" s="146"/>
      <c r="E25" s="147"/>
      <c r="F25" s="140"/>
      <c r="G25" s="146"/>
      <c r="H25" s="146"/>
      <c r="I25" s="147"/>
      <c r="J25" s="140"/>
      <c r="K25" s="126"/>
      <c r="L25" s="126"/>
      <c r="M25"/>
      <c r="N25" s="126"/>
      <c r="O25" s="126"/>
      <c r="P25" s="146"/>
      <c r="Q25" s="147"/>
      <c r="R25" s="7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</row>
    <row r="26" spans="1:136" s="53" customFormat="1" ht="13.5" customHeight="1">
      <c r="A26" s="150"/>
      <c r="B26" s="151"/>
      <c r="C26" s="151"/>
      <c r="D26" s="151"/>
      <c r="E26" s="151"/>
      <c r="F26" s="151"/>
      <c r="G26" s="151"/>
      <c r="H26" s="151"/>
      <c r="I26" s="151"/>
      <c r="J26" s="126"/>
      <c r="K26" s="148"/>
      <c r="L26" s="148"/>
      <c r="M26"/>
      <c r="N26" s="180"/>
      <c r="O26" s="180"/>
      <c r="P26" s="266" t="s">
        <v>265</v>
      </c>
      <c r="Q26" s="267"/>
      <c r="R26" s="7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</row>
    <row r="27" spans="1:136" s="53" customFormat="1" ht="13.5" customHeight="1">
      <c r="A27" s="280" t="s">
        <v>266</v>
      </c>
      <c r="B27" s="280"/>
      <c r="C27" s="280"/>
      <c r="D27" s="280"/>
      <c r="E27" s="151"/>
      <c r="F27" s="151"/>
      <c r="G27" s="151"/>
      <c r="H27" s="151"/>
      <c r="I27" s="151"/>
      <c r="J27" s="55"/>
      <c r="K27" s="52"/>
      <c r="L27" s="52"/>
      <c r="M27"/>
      <c r="N27" s="181"/>
      <c r="O27" s="181"/>
      <c r="P27" s="268"/>
      <c r="Q27" s="269"/>
      <c r="R27" s="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</row>
    <row r="28" spans="1:136" s="53" customFormat="1" ht="15.75" customHeight="1">
      <c r="A28" s="151"/>
      <c r="B28" s="151"/>
      <c r="C28" s="151"/>
      <c r="D28" s="151"/>
      <c r="E28" s="151"/>
      <c r="F28" s="151"/>
      <c r="G28" s="151"/>
      <c r="H28" s="151"/>
      <c r="I28" s="151"/>
      <c r="J28" s="55"/>
      <c r="K28" s="52"/>
      <c r="L28" s="52"/>
      <c r="M28"/>
      <c r="N28" s="181"/>
      <c r="O28" s="181"/>
      <c r="P28" s="270"/>
      <c r="Q28" s="271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</row>
    <row r="29" spans="1:136" s="53" customFormat="1" ht="15.75" customHeight="1">
      <c r="A29" s="281" t="s">
        <v>267</v>
      </c>
      <c r="B29" s="281"/>
      <c r="C29" s="150"/>
      <c r="D29" s="150"/>
      <c r="E29" s="150"/>
      <c r="F29" s="150"/>
      <c r="G29" s="150"/>
      <c r="H29" s="150"/>
      <c r="I29" s="150"/>
      <c r="J29" s="152"/>
      <c r="K29" s="153"/>
      <c r="L29" s="153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</row>
    <row r="30" spans="1:136" s="53" customFormat="1" ht="15.75" customHeight="1">
      <c r="A30" s="282" t="s">
        <v>268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</row>
    <row r="31" spans="1:136" s="53" customFormat="1" ht="15.75" customHeight="1">
      <c r="A31" s="282" t="s">
        <v>269</v>
      </c>
      <c r="B31" s="282"/>
      <c r="C31" s="282"/>
      <c r="D31" s="282"/>
      <c r="E31" s="282"/>
      <c r="F31" s="282"/>
      <c r="G31" s="282"/>
      <c r="H31" s="282"/>
      <c r="I31" s="282"/>
      <c r="J31" s="282"/>
      <c r="K31" s="153"/>
      <c r="L31" s="153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</row>
    <row r="32" spans="1:136" s="53" customFormat="1" ht="15.75" customHeight="1">
      <c r="A32" s="150"/>
      <c r="B32" s="150"/>
      <c r="C32" s="150"/>
      <c r="D32" s="150"/>
      <c r="E32" s="150"/>
      <c r="F32" s="150"/>
      <c r="G32" s="150"/>
      <c r="H32" s="150"/>
      <c r="I32" s="150"/>
      <c r="J32" s="155"/>
      <c r="K32" s="153"/>
      <c r="L32" s="153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</row>
    <row r="33" spans="1:136" ht="13.5" customHeight="1">
      <c r="A33" s="150"/>
      <c r="B33" s="150"/>
      <c r="C33" s="150"/>
      <c r="D33" s="150"/>
      <c r="E33" s="150"/>
      <c r="F33" s="150"/>
      <c r="G33" s="150"/>
      <c r="H33" s="150"/>
      <c r="I33" s="150"/>
      <c r="J33" s="156"/>
      <c r="K33" s="156"/>
      <c r="L33" s="157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</row>
    <row r="34" spans="1:136" ht="13.5" customHeight="1">
      <c r="A34" s="159"/>
      <c r="B34" s="160"/>
      <c r="C34" s="158"/>
      <c r="D34" s="161"/>
      <c r="E34" s="162"/>
      <c r="F34" s="162"/>
      <c r="G34" s="162"/>
      <c r="H34" s="156"/>
      <c r="I34" s="156"/>
      <c r="J34" s="156"/>
      <c r="K34" s="156"/>
      <c r="L34" s="153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</row>
    <row r="35" spans="1:136" ht="13.5" customHeight="1">
      <c r="A35" s="163"/>
      <c r="B35" s="160"/>
      <c r="C35" s="158"/>
      <c r="D35" s="161"/>
      <c r="E35" s="162"/>
      <c r="F35" s="162"/>
      <c r="G35" s="162"/>
      <c r="H35" s="156"/>
      <c r="I35" s="156"/>
      <c r="J35" s="156"/>
      <c r="K35" s="156"/>
      <c r="L35" s="154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</row>
    <row r="36" spans="1:136" ht="13.5" customHeight="1">
      <c r="A36" s="164"/>
      <c r="B36" s="160"/>
      <c r="C36" s="158"/>
      <c r="D36" s="161"/>
      <c r="E36" s="162"/>
      <c r="F36" s="162"/>
      <c r="G36" s="162"/>
      <c r="H36" s="165"/>
      <c r="I36" s="165"/>
      <c r="J36" s="165"/>
      <c r="K36" s="165"/>
      <c r="L36" s="154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</row>
    <row r="37" spans="1:136" ht="13.5" customHeight="1">
      <c r="A37" s="149"/>
      <c r="B37" s="126"/>
      <c r="D37" s="7"/>
      <c r="H37" s="45"/>
      <c r="I37" s="8"/>
      <c r="J37" s="58"/>
      <c r="K37" s="58"/>
      <c r="L37" s="5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</row>
    <row r="38" spans="1:136" ht="13.5" customHeight="1">
      <c r="A38" s="57"/>
      <c r="D38" s="7"/>
      <c r="H38" s="7"/>
      <c r="I38" s="7"/>
      <c r="J38" s="58"/>
      <c r="K38" s="58"/>
      <c r="L38" s="58"/>
      <c r="M38" s="58"/>
      <c r="N38" s="58"/>
      <c r="O38" s="58"/>
      <c r="P38" s="58"/>
      <c r="Q38" s="57"/>
      <c r="R38" s="57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</row>
    <row r="39" spans="1:136" ht="13.5" customHeight="1">
      <c r="A39" s="57"/>
      <c r="B39" s="57"/>
      <c r="C39" s="57"/>
      <c r="D39" s="62"/>
      <c r="E39" s="57"/>
      <c r="F39" s="57"/>
      <c r="G39" s="57"/>
      <c r="H39" s="7"/>
      <c r="I39" s="7"/>
      <c r="J39" s="58"/>
      <c r="K39" s="58"/>
      <c r="L39" s="58"/>
      <c r="M39" s="58"/>
      <c r="N39" s="58"/>
      <c r="O39" s="58"/>
      <c r="P39" s="58"/>
      <c r="Q39" s="57"/>
      <c r="R39" s="57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</row>
    <row r="40" spans="1:136" ht="13.5" customHeight="1">
      <c r="A40" s="57"/>
      <c r="B40" s="57"/>
      <c r="C40" s="57"/>
      <c r="D40" s="62"/>
      <c r="E40" s="57"/>
      <c r="F40" s="57"/>
      <c r="G40" s="57"/>
      <c r="H40" s="7"/>
      <c r="I40" s="7"/>
      <c r="J40" s="58"/>
      <c r="K40" s="58"/>
      <c r="L40" s="58"/>
      <c r="M40" s="58"/>
      <c r="N40" s="58"/>
      <c r="O40" s="58"/>
      <c r="P40" s="58"/>
      <c r="Q40" s="58"/>
      <c r="R40" s="58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</row>
    <row r="41" spans="1:136" ht="13.5" customHeight="1">
      <c r="A41" s="57"/>
      <c r="B41" s="57"/>
      <c r="C41" s="57"/>
      <c r="D41" s="62"/>
      <c r="E41" s="57"/>
      <c r="F41" s="57"/>
      <c r="G41" s="57"/>
      <c r="H41" s="7"/>
      <c r="I41" s="7"/>
      <c r="J41" s="58"/>
      <c r="K41" s="58"/>
      <c r="L41" s="58"/>
      <c r="M41" s="58"/>
      <c r="N41" s="58"/>
      <c r="O41" s="58"/>
      <c r="P41" s="58"/>
      <c r="Q41" s="58"/>
      <c r="R41" s="58"/>
      <c r="S41" s="7"/>
      <c r="T41" s="7"/>
      <c r="U41" s="7"/>
      <c r="V41" s="7"/>
      <c r="W41" s="7"/>
      <c r="X41" s="7"/>
    </row>
    <row r="42" spans="1:136" ht="13.5" customHeight="1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58"/>
      <c r="S42" s="7"/>
      <c r="T42" s="7"/>
      <c r="U42" s="7"/>
      <c r="V42" s="7"/>
      <c r="W42" s="7"/>
      <c r="X42" s="7"/>
    </row>
    <row r="43" spans="1:136" ht="13.5" customHeight="1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 s="58"/>
      <c r="S43" s="7"/>
      <c r="T43" s="7"/>
      <c r="U43" s="7"/>
      <c r="V43" s="7"/>
      <c r="W43" s="7"/>
      <c r="X43" s="7"/>
    </row>
    <row r="44" spans="1:136" ht="13.5" customHeight="1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 s="58"/>
      <c r="S44" s="7"/>
      <c r="T44" s="7"/>
      <c r="U44" s="7"/>
      <c r="V44" s="7"/>
      <c r="W44" s="7"/>
      <c r="X44" s="7"/>
    </row>
    <row r="45" spans="1:136" ht="13.5" customHeight="1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58"/>
      <c r="S45" s="7"/>
      <c r="T45" s="7"/>
      <c r="U45" s="7"/>
      <c r="V45" s="7"/>
      <c r="W45" s="7"/>
      <c r="X45" s="7"/>
    </row>
    <row r="46" spans="1:136" s="57" customFormat="1" ht="24.75" customHeight="1">
      <c r="A46" s="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58"/>
    </row>
    <row r="47" spans="1:136" s="57" customFormat="1" ht="24.75" customHeight="1">
      <c r="A47" s="6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58"/>
    </row>
    <row r="48" spans="1:136" s="57" customFormat="1" ht="24.75" customHeight="1">
      <c r="A48" s="6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58"/>
    </row>
    <row r="49" spans="1:31" s="57" customFormat="1" ht="24.75" customHeight="1">
      <c r="A49" s="6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</row>
    <row r="50" spans="1:31" s="59" customFormat="1" ht="24.75" customHeight="1">
      <c r="A50" s="6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 s="57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</row>
    <row r="51" spans="1:31" s="59" customFormat="1" ht="24.75" customHeight="1">
      <c r="A51" s="6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7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</row>
    <row r="52" spans="1:31" s="59" customFormat="1" ht="24.75" customHeight="1">
      <c r="A52" s="6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7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</row>
    <row r="53" spans="1:31" s="59" customFormat="1" ht="18">
      <c r="A53" s="6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7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</row>
    <row r="54" spans="1:31" s="59" customFormat="1" ht="18">
      <c r="A54" s="6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7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</row>
    <row r="55" spans="1:31" s="57" customFormat="1" ht="18">
      <c r="A55" s="6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</row>
    <row r="56" spans="1:31" s="57" customFormat="1" ht="18">
      <c r="A56" s="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</row>
    <row r="57" spans="1:31" s="57" customFormat="1" ht="18">
      <c r="A57" s="6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</row>
    <row r="58" spans="1:31" s="57" customFormat="1" ht="18">
      <c r="A58" s="6"/>
      <c r="B58" s="6"/>
      <c r="C58" s="273"/>
      <c r="D58" s="273"/>
      <c r="E58" s="192"/>
      <c r="F58" s="193"/>
      <c r="G58" s="193"/>
      <c r="H58" s="193"/>
      <c r="I58" s="193"/>
      <c r="J58" s="193"/>
      <c r="K58" s="193"/>
      <c r="L58" s="193"/>
      <c r="M58" s="193"/>
      <c r="N58" s="6"/>
      <c r="O58" s="6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</row>
    <row r="59" spans="1:31" s="57" customFormat="1" ht="18">
      <c r="A59" s="6"/>
      <c r="B59" s="6"/>
      <c r="C59" s="273"/>
      <c r="D59" s="273"/>
      <c r="E59" s="192"/>
      <c r="F59" s="193"/>
      <c r="G59" s="193"/>
      <c r="H59" s="193"/>
      <c r="I59" s="193"/>
      <c r="J59" s="193"/>
      <c r="K59" s="193"/>
      <c r="L59" s="193"/>
      <c r="M59" s="193"/>
      <c r="N59" s="6"/>
      <c r="O59" s="6"/>
    </row>
    <row r="60" spans="1:31" s="57" customFormat="1" ht="18">
      <c r="A60" s="6"/>
      <c r="B60" s="6"/>
      <c r="C60" s="273"/>
      <c r="D60" s="273"/>
      <c r="E60" s="193"/>
      <c r="F60" s="193"/>
      <c r="G60" s="193"/>
      <c r="H60" s="193"/>
      <c r="I60" s="193"/>
      <c r="J60" s="193"/>
      <c r="K60" s="193"/>
      <c r="L60" s="263"/>
      <c r="M60" s="263"/>
      <c r="N60" s="6"/>
      <c r="O60" s="6"/>
      <c r="P60" s="6"/>
    </row>
    <row r="61" spans="1:31" s="57" customFormat="1" ht="120" customHeight="1">
      <c r="A61" s="6"/>
      <c r="B61" s="6"/>
      <c r="C61" s="263"/>
      <c r="D61" s="263"/>
      <c r="E61" s="263"/>
      <c r="F61" s="193"/>
      <c r="G61" s="191"/>
      <c r="H61" s="63"/>
      <c r="I61" s="263"/>
      <c r="J61" s="263"/>
      <c r="K61" s="193"/>
      <c r="L61" s="264"/>
      <c r="M61" s="264"/>
      <c r="N61" s="6"/>
      <c r="O61" s="6"/>
      <c r="P61" s="6"/>
    </row>
    <row r="62" spans="1:31" s="57" customFormat="1" ht="18">
      <c r="A62" s="6"/>
      <c r="B62" s="6"/>
      <c r="C62" s="191"/>
      <c r="D62" s="263"/>
      <c r="E62" s="263"/>
      <c r="F62" s="193"/>
      <c r="G62" s="191"/>
      <c r="H62" s="63"/>
      <c r="I62" s="191"/>
      <c r="J62" s="191"/>
      <c r="K62" s="193"/>
      <c r="L62" s="191"/>
      <c r="M62" s="191"/>
      <c r="N62" s="6"/>
      <c r="O62" s="6"/>
      <c r="P62" s="6"/>
      <c r="Q62" s="6"/>
      <c r="R62" s="6"/>
    </row>
    <row r="63" spans="1:31" s="57" customFormat="1" ht="18">
      <c r="A63" s="6"/>
      <c r="B63" s="6"/>
      <c r="C63" s="193"/>
      <c r="D63" s="272"/>
      <c r="E63" s="272"/>
      <c r="F63" s="193"/>
      <c r="G63" s="193"/>
      <c r="H63" s="63"/>
      <c r="I63" s="193"/>
      <c r="J63" s="192"/>
      <c r="K63" s="193"/>
      <c r="L63" s="193"/>
      <c r="M63" s="192"/>
      <c r="N63" s="6"/>
      <c r="O63" s="6"/>
      <c r="P63" s="6"/>
      <c r="Q63" s="6"/>
      <c r="R63" s="6"/>
    </row>
    <row r="64" spans="1:31" s="57" customFormat="1" ht="18">
      <c r="A64" s="6"/>
      <c r="B64" s="6"/>
      <c r="C64" s="193"/>
      <c r="D64" s="272"/>
      <c r="E64" s="272"/>
      <c r="F64" s="193"/>
      <c r="G64" s="193"/>
      <c r="H64" s="193"/>
      <c r="I64" s="193"/>
      <c r="J64" s="192"/>
      <c r="K64" s="193"/>
      <c r="L64" s="193"/>
      <c r="M64" s="192"/>
      <c r="N64" s="6"/>
      <c r="O64" s="6"/>
      <c r="P64" s="6"/>
      <c r="Q64" s="6"/>
      <c r="R64" s="6"/>
    </row>
    <row r="65" spans="1:18" s="57" customFormat="1" ht="18">
      <c r="A65" s="6"/>
      <c r="B65" s="6"/>
      <c r="C65" s="193"/>
      <c r="D65" s="272"/>
      <c r="E65" s="272"/>
      <c r="F65" s="193"/>
      <c r="G65" s="193"/>
      <c r="H65" s="193"/>
      <c r="I65" s="193"/>
      <c r="J65" s="192"/>
      <c r="K65" s="193"/>
      <c r="L65" s="193"/>
      <c r="M65" s="192"/>
      <c r="N65" s="6"/>
      <c r="O65" s="6"/>
      <c r="P65" s="6"/>
      <c r="Q65" s="6"/>
      <c r="R65" s="6"/>
    </row>
    <row r="66" spans="1:18" s="57" customFormat="1" ht="18">
      <c r="A66" s="6"/>
      <c r="B66" s="6"/>
      <c r="C66" s="193"/>
      <c r="D66" s="272"/>
      <c r="E66" s="272"/>
      <c r="F66" s="193"/>
      <c r="G66" s="193"/>
      <c r="H66" s="193"/>
      <c r="I66" s="193"/>
      <c r="J66" s="192"/>
      <c r="K66" s="193"/>
      <c r="L66" s="193"/>
      <c r="M66" s="192"/>
      <c r="N66" s="6"/>
      <c r="O66" s="6"/>
      <c r="P66" s="6"/>
      <c r="Q66" s="6"/>
      <c r="R66" s="6"/>
    </row>
    <row r="67" spans="1:18" s="57" customFormat="1" ht="18">
      <c r="A67" s="6"/>
      <c r="B67" s="6"/>
      <c r="C67" s="6"/>
      <c r="D67" s="6"/>
      <c r="E67" s="6"/>
      <c r="F67" s="6"/>
      <c r="G67" s="6"/>
      <c r="H67" s="52"/>
      <c r="J67" s="6"/>
      <c r="K67" s="6"/>
      <c r="L67" s="6"/>
      <c r="M67" s="6"/>
      <c r="N67" s="6"/>
      <c r="O67" s="6"/>
      <c r="P67" s="6"/>
      <c r="Q67" s="6"/>
      <c r="R67" s="6"/>
    </row>
    <row r="68" spans="1:18" s="57" customFormat="1" ht="18">
      <c r="A68" s="6"/>
      <c r="B68" s="6"/>
      <c r="C68" s="6"/>
      <c r="D68" s="6"/>
      <c r="E68" s="6"/>
      <c r="F68" s="6"/>
      <c r="G68" s="6"/>
      <c r="H68" s="52"/>
      <c r="J68" s="6"/>
      <c r="K68" s="6"/>
      <c r="L68" s="6"/>
      <c r="M68" s="6"/>
      <c r="N68" s="6"/>
      <c r="O68" s="6"/>
      <c r="P68" s="6"/>
      <c r="Q68" s="6"/>
      <c r="R68" s="6"/>
    </row>
    <row r="69" spans="1:18" s="57" customFormat="1" ht="18">
      <c r="A69" s="6"/>
      <c r="B69" s="6"/>
      <c r="C69" s="6"/>
      <c r="D69" s="6"/>
      <c r="E69" s="6"/>
      <c r="F69" s="6"/>
      <c r="G69" s="6"/>
      <c r="H69" s="52"/>
      <c r="J69" s="6"/>
      <c r="K69" s="6"/>
      <c r="L69" s="6"/>
      <c r="M69" s="6"/>
      <c r="N69" s="6"/>
      <c r="O69" s="6"/>
      <c r="P69" s="6"/>
      <c r="Q69" s="6"/>
      <c r="R69" s="6"/>
    </row>
    <row r="70" spans="1:18" s="57" customFormat="1" ht="18">
      <c r="A70" s="6"/>
      <c r="B70" s="6"/>
      <c r="C70" s="6"/>
      <c r="D70" s="6"/>
      <c r="E70" s="6"/>
      <c r="F70" s="6"/>
      <c r="G70" s="6"/>
      <c r="H70" s="52"/>
      <c r="J70" s="6"/>
      <c r="K70" s="6"/>
      <c r="L70" s="6"/>
      <c r="M70" s="6"/>
      <c r="N70" s="6"/>
      <c r="O70" s="6"/>
      <c r="P70" s="6"/>
      <c r="Q70" s="6"/>
      <c r="R70" s="6"/>
    </row>
    <row r="71" spans="1:18" ht="18">
      <c r="I71" s="57"/>
    </row>
    <row r="72" spans="1:18" ht="18">
      <c r="I72" s="57"/>
    </row>
    <row r="73" spans="1:18" ht="18">
      <c r="I73" s="57"/>
    </row>
    <row r="74" spans="1:18" ht="18">
      <c r="I74" s="57"/>
    </row>
  </sheetData>
  <sheetProtection password="BDB2" sheet="1"/>
  <mergeCells count="35">
    <mergeCell ref="A1:P1"/>
    <mergeCell ref="K17:L17"/>
    <mergeCell ref="P5:Q11"/>
    <mergeCell ref="A2:P2"/>
    <mergeCell ref="H17:I17"/>
    <mergeCell ref="A17:B17"/>
    <mergeCell ref="A5:B5"/>
    <mergeCell ref="D5:E5"/>
    <mergeCell ref="H5:I5"/>
    <mergeCell ref="K5:L5"/>
    <mergeCell ref="P17:Q17"/>
    <mergeCell ref="A18:B18"/>
    <mergeCell ref="C58:D58"/>
    <mergeCell ref="D17:E17"/>
    <mergeCell ref="K12:L12"/>
    <mergeCell ref="K18:L18"/>
    <mergeCell ref="H18:I18"/>
    <mergeCell ref="A27:D27"/>
    <mergeCell ref="A29:B29"/>
    <mergeCell ref="A30:L30"/>
    <mergeCell ref="A31:J31"/>
    <mergeCell ref="D18:E18"/>
    <mergeCell ref="D66:E66"/>
    <mergeCell ref="D63:E63"/>
    <mergeCell ref="D64:E64"/>
    <mergeCell ref="D65:E65"/>
    <mergeCell ref="C59:D59"/>
    <mergeCell ref="C60:D60"/>
    <mergeCell ref="D62:E62"/>
    <mergeCell ref="L60:M60"/>
    <mergeCell ref="C61:E61"/>
    <mergeCell ref="I61:J61"/>
    <mergeCell ref="L61:M61"/>
    <mergeCell ref="P18:Q18"/>
    <mergeCell ref="P26:Q28"/>
  </mergeCells>
  <phoneticPr fontId="3" type="noConversion"/>
  <printOptions horizontalCentered="1"/>
  <pageMargins left="0.5" right="0.19" top="0" bottom="0" header="0.31" footer="0.26"/>
  <pageSetup scale="9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tabColor rgb="FFFF0000"/>
  </sheetPr>
  <dimension ref="A1:I101"/>
  <sheetViews>
    <sheetView workbookViewId="0">
      <selection activeCell="F88" sqref="F88"/>
    </sheetView>
  </sheetViews>
  <sheetFormatPr baseColWidth="10" defaultColWidth="11.42578125" defaultRowHeight="12.75"/>
  <cols>
    <col min="3" max="3" width="8" customWidth="1"/>
    <col min="8" max="8" width="12.28515625" bestFit="1" customWidth="1"/>
  </cols>
  <sheetData>
    <row r="1" spans="1:9">
      <c r="A1" s="197" t="s">
        <v>270</v>
      </c>
      <c r="B1" s="197" t="s">
        <v>271</v>
      </c>
      <c r="C1" s="13" t="s">
        <v>16</v>
      </c>
      <c r="D1" s="13" t="s">
        <v>17</v>
      </c>
      <c r="E1" t="s">
        <v>272</v>
      </c>
    </row>
    <row r="2" spans="1:9">
      <c r="A2">
        <v>16</v>
      </c>
      <c r="B2" s="77">
        <v>16</v>
      </c>
      <c r="C2" s="5" t="s">
        <v>23</v>
      </c>
      <c r="D2" s="73">
        <f>'HP1'!B10</f>
        <v>0</v>
      </c>
      <c r="E2">
        <v>1</v>
      </c>
    </row>
    <row r="3" spans="1:9">
      <c r="A3">
        <v>17</v>
      </c>
      <c r="B3" s="77">
        <v>17</v>
      </c>
      <c r="C3" s="5" t="s">
        <v>27</v>
      </c>
      <c r="D3" s="73">
        <f>'HP1'!B11</f>
        <v>0</v>
      </c>
      <c r="E3">
        <v>2</v>
      </c>
    </row>
    <row r="4" spans="1:9">
      <c r="A4">
        <v>18</v>
      </c>
      <c r="B4" s="77">
        <v>18</v>
      </c>
      <c r="C4" s="5" t="s">
        <v>31</v>
      </c>
      <c r="D4" s="73">
        <f>'HP1'!B12</f>
        <v>0</v>
      </c>
      <c r="E4">
        <v>3</v>
      </c>
    </row>
    <row r="5" spans="1:9">
      <c r="A5">
        <v>19</v>
      </c>
      <c r="B5" s="77">
        <v>19</v>
      </c>
      <c r="C5" s="5" t="s">
        <v>35</v>
      </c>
      <c r="D5" s="73">
        <f>'HP1'!B13</f>
        <v>0</v>
      </c>
      <c r="E5">
        <v>4</v>
      </c>
    </row>
    <row r="6" spans="1:9">
      <c r="A6">
        <v>20</v>
      </c>
      <c r="B6" s="77">
        <v>20</v>
      </c>
      <c r="C6" s="5" t="s">
        <v>39</v>
      </c>
      <c r="D6" s="73">
        <f>'HP1'!B14</f>
        <v>0</v>
      </c>
      <c r="E6">
        <v>5</v>
      </c>
      <c r="G6" s="197"/>
    </row>
    <row r="7" spans="1:9">
      <c r="A7">
        <v>21</v>
      </c>
      <c r="B7" s="77">
        <v>21</v>
      </c>
      <c r="C7" s="5" t="s">
        <v>43</v>
      </c>
      <c r="D7" s="73">
        <f>'HP1'!B15</f>
        <v>0</v>
      </c>
      <c r="E7">
        <v>6</v>
      </c>
      <c r="H7" s="198"/>
      <c r="I7" s="197"/>
    </row>
    <row r="8" spans="1:9">
      <c r="A8">
        <v>22</v>
      </c>
      <c r="B8" s="77">
        <v>22</v>
      </c>
      <c r="C8" s="5" t="s">
        <v>47</v>
      </c>
      <c r="D8" s="73">
        <f>'HP1'!B16</f>
        <v>0</v>
      </c>
      <c r="E8">
        <v>7</v>
      </c>
      <c r="F8" s="197" t="s">
        <v>273</v>
      </c>
      <c r="G8">
        <f>SUM(D2:D93)</f>
        <v>0</v>
      </c>
      <c r="H8" s="79"/>
      <c r="I8" s="197" t="s">
        <v>274</v>
      </c>
    </row>
    <row r="9" spans="1:9">
      <c r="A9">
        <v>23</v>
      </c>
      <c r="B9" s="77">
        <v>23</v>
      </c>
      <c r="C9" s="5" t="s">
        <v>51</v>
      </c>
      <c r="D9" s="73">
        <f>'HP1'!B17</f>
        <v>0</v>
      </c>
      <c r="E9">
        <v>8</v>
      </c>
      <c r="F9" s="197" t="s">
        <v>275</v>
      </c>
      <c r="G9">
        <f>SUM(D2:D54)</f>
        <v>0</v>
      </c>
      <c r="H9" s="79">
        <f>IF(G9&lt;=100,('HP2'!B7),IF(G9&lt;=200,('HP2'!B8),IF(G9&lt;=300,('HP2'!B9),IF(G9&lt;=400,('HP2'!B10),IF(G9&lt;=500,('HP2'!B11),('HP2'!B12))))))</f>
        <v>32</v>
      </c>
      <c r="I9" s="80">
        <f>G9*H9</f>
        <v>0</v>
      </c>
    </row>
    <row r="10" spans="1:9">
      <c r="A10">
        <v>24</v>
      </c>
      <c r="B10" s="77">
        <v>24</v>
      </c>
      <c r="C10" s="5" t="s">
        <v>55</v>
      </c>
      <c r="D10" s="73">
        <f>'HP1'!B18</f>
        <v>0</v>
      </c>
      <c r="E10">
        <v>9</v>
      </c>
      <c r="F10" s="197" t="s">
        <v>276</v>
      </c>
      <c r="G10">
        <f>SUM(D55:D66)</f>
        <v>0</v>
      </c>
      <c r="H10" s="79">
        <f>IF(G10&lt;=50,('HP2'!E7),IF(G10&lt;=100,('HP2'!E8),IF(G10&lt;=150,('HP2'!E9),IF(G10&lt;=200,('HP2'!E10),('HP2'!E11)))))</f>
        <v>80</v>
      </c>
      <c r="I10" s="80">
        <f t="shared" ref="I10:I15" si="0">G10*H10</f>
        <v>0</v>
      </c>
    </row>
    <row r="11" spans="1:9">
      <c r="A11">
        <v>25</v>
      </c>
      <c r="B11" s="77">
        <v>25</v>
      </c>
      <c r="C11" s="5" t="s">
        <v>59</v>
      </c>
      <c r="D11" s="73">
        <f>'HP1'!B19</f>
        <v>0</v>
      </c>
      <c r="E11">
        <v>10</v>
      </c>
      <c r="F11" s="197" t="s">
        <v>277</v>
      </c>
      <c r="G11" s="75">
        <f>SUM(D67:D81)</f>
        <v>0</v>
      </c>
      <c r="H11" s="79">
        <f>IF(G11&lt;=50,('HP2'!I7),IF(G11&lt;=100,('HP2'!I8),IF(G11&lt;=150,('HP2'!I9),IF(G11&lt;=200,('HP2'!I10),('HP2'!I11)))))</f>
        <v>90</v>
      </c>
      <c r="I11" s="80">
        <f t="shared" si="0"/>
        <v>0</v>
      </c>
    </row>
    <row r="12" spans="1:9">
      <c r="A12">
        <v>26</v>
      </c>
      <c r="B12" s="77">
        <v>26</v>
      </c>
      <c r="C12" s="5" t="s">
        <v>63</v>
      </c>
      <c r="D12" s="73">
        <f>'HP1'!B20</f>
        <v>0</v>
      </c>
      <c r="E12">
        <v>11</v>
      </c>
      <c r="F12" s="197" t="s">
        <v>278</v>
      </c>
      <c r="G12">
        <f>SUM(D88:D89)</f>
        <v>0</v>
      </c>
      <c r="H12" s="79">
        <f>IF(G12&lt;=5,('HP2'!L7),IF(G12&lt;=10,('HP2'!L8),IF(G12&lt;=15,('HP2'!L9),IF(G12&lt;=20,('HP2'!L10),('HP2'!L11)))))</f>
        <v>75</v>
      </c>
      <c r="I12" s="80">
        <f t="shared" si="0"/>
        <v>0</v>
      </c>
    </row>
    <row r="13" spans="1:9">
      <c r="A13">
        <v>27</v>
      </c>
      <c r="B13" s="77">
        <v>27</v>
      </c>
      <c r="C13" s="5" t="s">
        <v>67</v>
      </c>
      <c r="D13" s="73">
        <f>'HP1'!B21</f>
        <v>0</v>
      </c>
      <c r="E13">
        <v>12</v>
      </c>
      <c r="F13" s="197" t="s">
        <v>279</v>
      </c>
      <c r="G13" s="75">
        <f>SUM(D82:D84,D86)</f>
        <v>0</v>
      </c>
      <c r="H13" s="79">
        <f>IF(G13&lt;=10,113,IF(G13&lt;=25,100,IF(G13&lt;=40,88,81)))</f>
        <v>113</v>
      </c>
      <c r="I13" s="80">
        <f t="shared" si="0"/>
        <v>0</v>
      </c>
    </row>
    <row r="14" spans="1:9">
      <c r="A14">
        <v>28</v>
      </c>
      <c r="B14" s="77">
        <v>28</v>
      </c>
      <c r="C14" s="5" t="s">
        <v>71</v>
      </c>
      <c r="D14" s="73">
        <f>'HP1'!B22</f>
        <v>0</v>
      </c>
      <c r="E14">
        <v>13</v>
      </c>
      <c r="F14" s="197" t="s">
        <v>280</v>
      </c>
      <c r="G14" s="75">
        <f>D85</f>
        <v>0</v>
      </c>
      <c r="H14" s="79">
        <f>IF(G14&lt;=10,81,IF(G14&lt;=20,75,IF(G14&lt;=30,69,IF(G14&lt;=40,63,56))))</f>
        <v>81</v>
      </c>
      <c r="I14" s="80">
        <f t="shared" si="0"/>
        <v>0</v>
      </c>
    </row>
    <row r="15" spans="1:9">
      <c r="A15">
        <v>29</v>
      </c>
      <c r="B15" s="77">
        <v>29</v>
      </c>
      <c r="C15" s="5" t="s">
        <v>74</v>
      </c>
      <c r="D15" s="73">
        <f>'HP1'!B23</f>
        <v>0</v>
      </c>
      <c r="E15">
        <v>14</v>
      </c>
      <c r="F15" s="197" t="s">
        <v>281</v>
      </c>
      <c r="G15" s="75">
        <f>D87</f>
        <v>0</v>
      </c>
      <c r="H15" s="79">
        <f>IF(G15&lt;=25,119,IF(G15&lt;=40,94,88))</f>
        <v>119</v>
      </c>
      <c r="I15" s="80">
        <f t="shared" si="0"/>
        <v>0</v>
      </c>
    </row>
    <row r="16" spans="1:9">
      <c r="A16">
        <v>30</v>
      </c>
      <c r="B16" s="77">
        <v>30</v>
      </c>
      <c r="C16" s="5" t="s">
        <v>78</v>
      </c>
      <c r="D16" s="73">
        <f>'HP1'!B24</f>
        <v>0</v>
      </c>
      <c r="E16">
        <v>15</v>
      </c>
      <c r="F16" s="197" t="s">
        <v>282</v>
      </c>
      <c r="G16">
        <f>SUM(D90:D93)</f>
        <v>0</v>
      </c>
      <c r="H16" s="78"/>
      <c r="I16" s="80">
        <f>SUM(E90:E93)</f>
        <v>0</v>
      </c>
    </row>
    <row r="17" spans="1:9">
      <c r="A17">
        <v>31</v>
      </c>
      <c r="B17" s="77">
        <v>31</v>
      </c>
      <c r="C17" s="5" t="s">
        <v>82</v>
      </c>
      <c r="D17" s="73">
        <f>'HP1'!B25</f>
        <v>0</v>
      </c>
      <c r="E17">
        <v>16</v>
      </c>
    </row>
    <row r="18" spans="1:9">
      <c r="A18">
        <v>32</v>
      </c>
      <c r="B18" s="77">
        <v>32</v>
      </c>
      <c r="C18" s="5" t="s">
        <v>86</v>
      </c>
      <c r="D18" s="73">
        <f>'HP1'!B26</f>
        <v>0</v>
      </c>
      <c r="E18">
        <v>17</v>
      </c>
      <c r="H18" s="78" t="s">
        <v>273</v>
      </c>
      <c r="I18" s="80">
        <f>SUM(I9:I16)</f>
        <v>0</v>
      </c>
    </row>
    <row r="19" spans="1:9">
      <c r="A19">
        <v>34</v>
      </c>
      <c r="B19" s="77">
        <v>34</v>
      </c>
      <c r="C19" s="5" t="s">
        <v>90</v>
      </c>
      <c r="D19" s="73">
        <f>'HP1'!B27</f>
        <v>0</v>
      </c>
      <c r="E19">
        <v>18</v>
      </c>
    </row>
    <row r="20" spans="1:9">
      <c r="A20">
        <v>36</v>
      </c>
      <c r="B20" s="77">
        <v>36</v>
      </c>
      <c r="C20" s="5" t="s">
        <v>94</v>
      </c>
      <c r="D20" s="73">
        <f>'HP1'!B28</f>
        <v>0</v>
      </c>
      <c r="E20">
        <v>19</v>
      </c>
    </row>
    <row r="21" spans="1:9">
      <c r="A21">
        <v>37</v>
      </c>
      <c r="B21" s="77">
        <v>37</v>
      </c>
      <c r="C21" s="5" t="s">
        <v>98</v>
      </c>
      <c r="D21" s="73">
        <f>'HP1'!B29</f>
        <v>0</v>
      </c>
      <c r="E21">
        <v>20</v>
      </c>
    </row>
    <row r="22" spans="1:9">
      <c r="A22">
        <v>39</v>
      </c>
      <c r="B22" s="77">
        <v>39</v>
      </c>
      <c r="C22" s="5" t="s">
        <v>102</v>
      </c>
      <c r="D22" s="73">
        <f>'HP1'!B30</f>
        <v>0</v>
      </c>
      <c r="E22">
        <v>21</v>
      </c>
    </row>
    <row r="23" spans="1:9">
      <c r="A23">
        <v>40</v>
      </c>
      <c r="B23" s="77">
        <v>40</v>
      </c>
      <c r="C23" s="5" t="s">
        <v>106</v>
      </c>
      <c r="D23" s="73">
        <f>'HP1'!B31</f>
        <v>0</v>
      </c>
      <c r="E23">
        <v>22</v>
      </c>
    </row>
    <row r="24" spans="1:9">
      <c r="A24">
        <v>41</v>
      </c>
      <c r="B24" s="77">
        <v>41</v>
      </c>
      <c r="C24" s="5" t="s">
        <v>110</v>
      </c>
      <c r="D24" s="73">
        <f>'HP1'!B32</f>
        <v>0</v>
      </c>
      <c r="E24">
        <v>23</v>
      </c>
    </row>
    <row r="25" spans="1:9">
      <c r="A25">
        <v>42</v>
      </c>
      <c r="B25" s="77">
        <v>42</v>
      </c>
      <c r="C25" s="5" t="s">
        <v>114</v>
      </c>
      <c r="D25" s="73">
        <f>'HP1'!B33</f>
        <v>0</v>
      </c>
      <c r="E25">
        <v>24</v>
      </c>
    </row>
    <row r="26" spans="1:9">
      <c r="A26">
        <v>43</v>
      </c>
      <c r="B26" s="77">
        <v>43</v>
      </c>
      <c r="C26" s="5" t="s">
        <v>118</v>
      </c>
      <c r="D26" s="73">
        <f>'HP1'!B34</f>
        <v>0</v>
      </c>
      <c r="E26">
        <v>25</v>
      </c>
    </row>
    <row r="27" spans="1:9">
      <c r="A27">
        <v>44</v>
      </c>
      <c r="B27" s="77">
        <v>44</v>
      </c>
      <c r="C27" s="5" t="s">
        <v>122</v>
      </c>
      <c r="D27" s="73">
        <f>'HP1'!B35</f>
        <v>0</v>
      </c>
      <c r="E27">
        <v>26</v>
      </c>
    </row>
    <row r="28" spans="1:9">
      <c r="A28">
        <v>45</v>
      </c>
      <c r="B28" s="77">
        <v>45</v>
      </c>
      <c r="C28" s="5" t="s">
        <v>126</v>
      </c>
      <c r="D28" s="73">
        <f>'HP1'!B36</f>
        <v>0</v>
      </c>
      <c r="E28">
        <v>27</v>
      </c>
    </row>
    <row r="29" spans="1:9">
      <c r="A29">
        <v>46</v>
      </c>
      <c r="B29" s="77">
        <v>46</v>
      </c>
      <c r="C29" s="5" t="s">
        <v>130</v>
      </c>
      <c r="D29" s="73">
        <f>'HP1'!B37</f>
        <v>0</v>
      </c>
      <c r="E29">
        <v>28</v>
      </c>
    </row>
    <row r="30" spans="1:9">
      <c r="A30">
        <v>47</v>
      </c>
      <c r="B30" s="77">
        <v>47</v>
      </c>
      <c r="C30" s="5" t="s">
        <v>134</v>
      </c>
      <c r="D30" s="73">
        <f>'HP1'!B38</f>
        <v>0</v>
      </c>
      <c r="E30">
        <v>29</v>
      </c>
    </row>
    <row r="31" spans="1:9">
      <c r="A31">
        <v>48</v>
      </c>
      <c r="B31" s="77">
        <v>48</v>
      </c>
      <c r="C31" s="5" t="s">
        <v>137</v>
      </c>
      <c r="D31" s="73">
        <f>'HP1'!B39</f>
        <v>0</v>
      </c>
      <c r="E31">
        <v>30</v>
      </c>
    </row>
    <row r="32" spans="1:9">
      <c r="A32">
        <v>49</v>
      </c>
      <c r="B32" s="77">
        <v>49</v>
      </c>
      <c r="C32" s="5" t="s">
        <v>141</v>
      </c>
      <c r="D32" s="73">
        <f>'HP1'!B40</f>
        <v>0</v>
      </c>
      <c r="E32">
        <v>31</v>
      </c>
    </row>
    <row r="33" spans="1:7">
      <c r="A33">
        <v>50</v>
      </c>
      <c r="B33" s="77">
        <v>50</v>
      </c>
      <c r="C33" s="5" t="s">
        <v>145</v>
      </c>
      <c r="D33" s="73">
        <f>'HP1'!B41</f>
        <v>0</v>
      </c>
      <c r="E33">
        <v>32</v>
      </c>
    </row>
    <row r="34" spans="1:7">
      <c r="A34">
        <v>51</v>
      </c>
      <c r="B34" s="77">
        <v>51</v>
      </c>
      <c r="C34" s="5" t="s">
        <v>149</v>
      </c>
      <c r="D34" s="73">
        <f>'HP1'!B42</f>
        <v>0</v>
      </c>
      <c r="E34">
        <v>33</v>
      </c>
    </row>
    <row r="35" spans="1:7">
      <c r="A35">
        <v>52</v>
      </c>
      <c r="B35" s="77">
        <v>52</v>
      </c>
      <c r="C35" s="5" t="s">
        <v>153</v>
      </c>
      <c r="D35" s="73">
        <f>'HP1'!B43</f>
        <v>0</v>
      </c>
      <c r="E35">
        <v>34</v>
      </c>
    </row>
    <row r="36" spans="1:7">
      <c r="A36">
        <v>53</v>
      </c>
      <c r="B36" s="77">
        <v>53</v>
      </c>
      <c r="C36" s="5" t="s">
        <v>157</v>
      </c>
      <c r="D36" s="73">
        <f>'HP1'!B44</f>
        <v>0</v>
      </c>
      <c r="E36">
        <v>35</v>
      </c>
    </row>
    <row r="37" spans="1:7">
      <c r="A37">
        <v>54</v>
      </c>
      <c r="B37" s="77">
        <v>54</v>
      </c>
      <c r="C37" s="5" t="s">
        <v>161</v>
      </c>
      <c r="D37" s="73">
        <f>'HP1'!B45</f>
        <v>0</v>
      </c>
      <c r="E37">
        <v>36</v>
      </c>
    </row>
    <row r="38" spans="1:7">
      <c r="A38">
        <v>55</v>
      </c>
      <c r="B38" s="74">
        <v>55</v>
      </c>
      <c r="C38" s="5" t="s">
        <v>165</v>
      </c>
      <c r="D38" s="73">
        <f>'HP1'!B46</f>
        <v>0</v>
      </c>
      <c r="E38">
        <v>37</v>
      </c>
    </row>
    <row r="39" spans="1:7">
      <c r="A39">
        <v>56</v>
      </c>
      <c r="B39" s="74">
        <v>56</v>
      </c>
      <c r="C39" s="5" t="s">
        <v>169</v>
      </c>
      <c r="D39" s="73">
        <f>'HP1'!B47</f>
        <v>0</v>
      </c>
      <c r="E39">
        <v>38</v>
      </c>
    </row>
    <row r="40" spans="1:7">
      <c r="A40">
        <v>57</v>
      </c>
      <c r="B40" s="74">
        <v>57</v>
      </c>
      <c r="C40" s="5" t="s">
        <v>172</v>
      </c>
      <c r="D40" s="73">
        <f>'HP1'!B48</f>
        <v>0</v>
      </c>
      <c r="E40">
        <v>39</v>
      </c>
    </row>
    <row r="41" spans="1:7">
      <c r="A41">
        <v>58</v>
      </c>
      <c r="B41" s="74">
        <v>58</v>
      </c>
      <c r="C41" s="5" t="s">
        <v>176</v>
      </c>
      <c r="D41" s="73">
        <f>'HP1'!B49</f>
        <v>0</v>
      </c>
      <c r="E41">
        <v>40</v>
      </c>
    </row>
    <row r="42" spans="1:7">
      <c r="A42">
        <v>64</v>
      </c>
      <c r="B42" s="74">
        <v>64</v>
      </c>
      <c r="C42" s="5" t="s">
        <v>180</v>
      </c>
      <c r="D42" s="73">
        <f>'HP1'!B50</f>
        <v>0</v>
      </c>
      <c r="E42">
        <v>41</v>
      </c>
    </row>
    <row r="43" spans="1:7">
      <c r="A43">
        <v>94</v>
      </c>
      <c r="B43" s="74">
        <v>214</v>
      </c>
      <c r="C43" s="5" t="s">
        <v>184</v>
      </c>
      <c r="D43" s="73">
        <f>'HP1'!B51</f>
        <v>0</v>
      </c>
      <c r="E43">
        <v>42</v>
      </c>
    </row>
    <row r="44" spans="1:7">
      <c r="A44">
        <v>96</v>
      </c>
      <c r="B44" s="74">
        <v>216</v>
      </c>
      <c r="C44" s="5" t="s">
        <v>187</v>
      </c>
      <c r="D44" s="73">
        <f>'HP1'!B52</f>
        <v>0</v>
      </c>
      <c r="E44">
        <v>43</v>
      </c>
    </row>
    <row r="45" spans="1:7">
      <c r="A45">
        <v>95</v>
      </c>
      <c r="B45" s="74">
        <v>215</v>
      </c>
      <c r="C45" s="5" t="s">
        <v>191</v>
      </c>
      <c r="D45" s="73">
        <f>'HP1'!B53</f>
        <v>0</v>
      </c>
      <c r="E45">
        <v>44</v>
      </c>
    </row>
    <row r="46" spans="1:7">
      <c r="A46">
        <v>102</v>
      </c>
      <c r="B46" s="77">
        <v>678</v>
      </c>
      <c r="C46" s="5" t="s">
        <v>195</v>
      </c>
      <c r="D46" s="73">
        <f>'HP1'!B54</f>
        <v>0</v>
      </c>
      <c r="E46">
        <v>45</v>
      </c>
    </row>
    <row r="47" spans="1:7">
      <c r="A47">
        <v>103</v>
      </c>
      <c r="B47" s="77">
        <v>987</v>
      </c>
      <c r="C47" s="5" t="s">
        <v>198</v>
      </c>
      <c r="D47" s="73">
        <f>'HP1'!B55</f>
        <v>0</v>
      </c>
      <c r="E47">
        <v>46</v>
      </c>
    </row>
    <row r="48" spans="1:7">
      <c r="A48">
        <v>104</v>
      </c>
      <c r="B48" s="77">
        <v>1194</v>
      </c>
      <c r="C48" s="5" t="s">
        <v>201</v>
      </c>
      <c r="D48" s="73">
        <f>'HP1'!B56</f>
        <v>0</v>
      </c>
      <c r="E48">
        <v>47</v>
      </c>
      <c r="G48" s="82"/>
    </row>
    <row r="49" spans="1:7">
      <c r="A49">
        <v>105</v>
      </c>
      <c r="B49" s="77">
        <v>1195</v>
      </c>
      <c r="C49" s="5" t="s">
        <v>205</v>
      </c>
      <c r="D49" s="73">
        <f>'HP1'!B57</f>
        <v>0</v>
      </c>
      <c r="E49">
        <v>48</v>
      </c>
    </row>
    <row r="50" spans="1:7">
      <c r="A50">
        <v>106</v>
      </c>
      <c r="B50" s="77">
        <v>1196</v>
      </c>
      <c r="C50" s="5" t="s">
        <v>209</v>
      </c>
      <c r="D50" s="73">
        <f>'HP1'!B58</f>
        <v>0</v>
      </c>
      <c r="E50">
        <v>49</v>
      </c>
    </row>
    <row r="51" spans="1:7">
      <c r="A51">
        <v>108</v>
      </c>
      <c r="B51" s="77">
        <v>1208</v>
      </c>
      <c r="C51" s="5" t="s">
        <v>283</v>
      </c>
      <c r="D51" s="73">
        <f>'HP1'!B59</f>
        <v>0</v>
      </c>
      <c r="E51">
        <v>50</v>
      </c>
    </row>
    <row r="52" spans="1:7">
      <c r="A52">
        <v>65</v>
      </c>
      <c r="B52" s="77">
        <v>65</v>
      </c>
      <c r="C52" s="5" t="s">
        <v>215</v>
      </c>
      <c r="D52" s="73">
        <f>'HP1'!B60</f>
        <v>0</v>
      </c>
      <c r="E52">
        <v>51</v>
      </c>
    </row>
    <row r="53" spans="1:7">
      <c r="A53">
        <v>66</v>
      </c>
      <c r="B53" s="77">
        <v>66</v>
      </c>
      <c r="C53" s="5" t="s">
        <v>217</v>
      </c>
      <c r="D53" s="73">
        <f>'HP1'!B61</f>
        <v>0</v>
      </c>
      <c r="E53">
        <v>52</v>
      </c>
    </row>
    <row r="54" spans="1:7">
      <c r="A54">
        <v>67</v>
      </c>
      <c r="B54" s="77">
        <v>67</v>
      </c>
      <c r="C54" s="5" t="s">
        <v>219</v>
      </c>
      <c r="D54" s="73">
        <f>'HP1'!B62</f>
        <v>0</v>
      </c>
      <c r="E54">
        <v>53</v>
      </c>
    </row>
    <row r="55" spans="1:7">
      <c r="A55">
        <v>68</v>
      </c>
      <c r="B55" s="83">
        <v>68</v>
      </c>
      <c r="C55" s="13" t="s">
        <v>25</v>
      </c>
      <c r="D55" s="17">
        <f>'HP1'!H10</f>
        <v>0</v>
      </c>
      <c r="E55">
        <v>54</v>
      </c>
      <c r="G55" s="197"/>
    </row>
    <row r="56" spans="1:7">
      <c r="A56">
        <v>69</v>
      </c>
      <c r="B56" s="83">
        <v>69</v>
      </c>
      <c r="C56" s="13" t="s">
        <v>29</v>
      </c>
      <c r="D56" s="17">
        <f>'HP1'!H11</f>
        <v>0</v>
      </c>
      <c r="E56">
        <v>55</v>
      </c>
    </row>
    <row r="57" spans="1:7">
      <c r="A57">
        <v>70</v>
      </c>
      <c r="B57" s="83">
        <v>70</v>
      </c>
      <c r="C57" s="13" t="s">
        <v>33</v>
      </c>
      <c r="D57" s="17">
        <f>'HP1'!H12</f>
        <v>0</v>
      </c>
      <c r="E57">
        <v>56</v>
      </c>
    </row>
    <row r="58" spans="1:7">
      <c r="A58">
        <v>71</v>
      </c>
      <c r="B58" s="83">
        <v>71</v>
      </c>
      <c r="C58" s="13" t="s">
        <v>37</v>
      </c>
      <c r="D58" s="17">
        <f>'HP1'!H13</f>
        <v>0</v>
      </c>
      <c r="E58">
        <v>57</v>
      </c>
    </row>
    <row r="59" spans="1:7">
      <c r="A59" s="83">
        <v>74</v>
      </c>
      <c r="B59" s="83">
        <v>74</v>
      </c>
      <c r="C59" s="13" t="s">
        <v>41</v>
      </c>
      <c r="D59" s="17">
        <f>'HP1'!H14</f>
        <v>0</v>
      </c>
      <c r="E59">
        <v>58</v>
      </c>
    </row>
    <row r="60" spans="1:7">
      <c r="A60" s="83">
        <v>75</v>
      </c>
      <c r="B60" s="83">
        <v>75</v>
      </c>
      <c r="C60" s="13" t="s">
        <v>45</v>
      </c>
      <c r="D60" s="17">
        <f>'HP1'!H15</f>
        <v>0</v>
      </c>
      <c r="E60">
        <v>59</v>
      </c>
    </row>
    <row r="61" spans="1:7">
      <c r="A61" s="83">
        <v>76</v>
      </c>
      <c r="B61" s="83">
        <v>76</v>
      </c>
      <c r="C61" s="13" t="s">
        <v>49</v>
      </c>
      <c r="D61" s="17">
        <f>'HP1'!H16</f>
        <v>0</v>
      </c>
      <c r="E61">
        <v>60</v>
      </c>
    </row>
    <row r="62" spans="1:7">
      <c r="A62" s="83">
        <v>77</v>
      </c>
      <c r="B62" s="83">
        <v>77</v>
      </c>
      <c r="C62" s="13" t="s">
        <v>53</v>
      </c>
      <c r="D62" s="17">
        <f>'HP1'!H17</f>
        <v>0</v>
      </c>
      <c r="E62">
        <v>61</v>
      </c>
    </row>
    <row r="63" spans="1:7">
      <c r="A63" s="83">
        <v>78</v>
      </c>
      <c r="B63" s="83">
        <v>78</v>
      </c>
      <c r="C63" s="13" t="s">
        <v>57</v>
      </c>
      <c r="D63" s="17">
        <f>'HP1'!H18</f>
        <v>0</v>
      </c>
      <c r="E63">
        <v>62</v>
      </c>
    </row>
    <row r="64" spans="1:7">
      <c r="A64" s="83">
        <v>79</v>
      </c>
      <c r="B64" s="83">
        <v>79</v>
      </c>
      <c r="C64" s="13" t="s">
        <v>61</v>
      </c>
      <c r="D64" s="17">
        <f>'HP1'!H19</f>
        <v>0</v>
      </c>
      <c r="E64">
        <v>63</v>
      </c>
    </row>
    <row r="65" spans="1:5">
      <c r="A65" s="83">
        <v>80</v>
      </c>
      <c r="B65" s="83">
        <v>80</v>
      </c>
      <c r="C65" s="13" t="s">
        <v>65</v>
      </c>
      <c r="D65" s="17">
        <f>'HP1'!H20</f>
        <v>0</v>
      </c>
      <c r="E65">
        <v>64</v>
      </c>
    </row>
    <row r="66" spans="1:5">
      <c r="A66">
        <v>107</v>
      </c>
      <c r="B66" s="83">
        <v>1197</v>
      </c>
      <c r="C66" s="5" t="s">
        <v>69</v>
      </c>
      <c r="D66" s="17">
        <f>'HP1'!H21</f>
        <v>0</v>
      </c>
      <c r="E66">
        <v>65</v>
      </c>
    </row>
    <row r="67" spans="1:5">
      <c r="A67">
        <v>1</v>
      </c>
      <c r="B67" s="75">
        <v>1</v>
      </c>
      <c r="C67" s="13" t="s">
        <v>76</v>
      </c>
      <c r="D67" s="17">
        <f>'HP1'!H23</f>
        <v>0</v>
      </c>
      <c r="E67">
        <v>66</v>
      </c>
    </row>
    <row r="68" spans="1:5">
      <c r="A68">
        <v>2</v>
      </c>
      <c r="B68" s="75">
        <v>2</v>
      </c>
      <c r="C68" s="13" t="s">
        <v>80</v>
      </c>
      <c r="D68" s="17">
        <f>'HP1'!H24</f>
        <v>0</v>
      </c>
      <c r="E68">
        <v>67</v>
      </c>
    </row>
    <row r="69" spans="1:5">
      <c r="A69">
        <v>3</v>
      </c>
      <c r="B69" s="75">
        <v>3</v>
      </c>
      <c r="C69" s="13" t="s">
        <v>84</v>
      </c>
      <c r="D69" s="17">
        <f>'HP1'!H25</f>
        <v>0</v>
      </c>
      <c r="E69">
        <v>68</v>
      </c>
    </row>
    <row r="70" spans="1:5">
      <c r="A70">
        <v>4</v>
      </c>
      <c r="B70" s="75">
        <v>4</v>
      </c>
      <c r="C70" s="13" t="s">
        <v>88</v>
      </c>
      <c r="D70" s="17">
        <f>'HP1'!H26</f>
        <v>0</v>
      </c>
      <c r="E70">
        <v>69</v>
      </c>
    </row>
    <row r="71" spans="1:5">
      <c r="A71">
        <v>5</v>
      </c>
      <c r="B71" s="75">
        <v>5</v>
      </c>
      <c r="C71" s="13" t="s">
        <v>92</v>
      </c>
      <c r="D71" s="17">
        <f>'HP1'!H27</f>
        <v>0</v>
      </c>
      <c r="E71">
        <v>70</v>
      </c>
    </row>
    <row r="72" spans="1:5">
      <c r="A72">
        <v>6</v>
      </c>
      <c r="B72" s="75">
        <v>6</v>
      </c>
      <c r="C72" s="13" t="s">
        <v>96</v>
      </c>
      <c r="D72" s="17">
        <f>'HP1'!H28</f>
        <v>0</v>
      </c>
      <c r="E72">
        <v>71</v>
      </c>
    </row>
    <row r="73" spans="1:5">
      <c r="A73">
        <v>7</v>
      </c>
      <c r="B73" s="75">
        <v>7</v>
      </c>
      <c r="C73" s="13" t="s">
        <v>100</v>
      </c>
      <c r="D73" s="17">
        <f>'HP1'!H29</f>
        <v>0</v>
      </c>
      <c r="E73">
        <v>72</v>
      </c>
    </row>
    <row r="74" spans="1:5">
      <c r="A74">
        <v>8</v>
      </c>
      <c r="B74" s="75">
        <v>8</v>
      </c>
      <c r="C74" s="13" t="s">
        <v>104</v>
      </c>
      <c r="D74" s="17">
        <f>'HP1'!H30</f>
        <v>0</v>
      </c>
      <c r="E74">
        <v>73</v>
      </c>
    </row>
    <row r="75" spans="1:5">
      <c r="A75">
        <v>9</v>
      </c>
      <c r="B75" s="75">
        <v>9</v>
      </c>
      <c r="C75" s="13" t="s">
        <v>108</v>
      </c>
      <c r="D75" s="17">
        <f>'HP1'!H31</f>
        <v>0</v>
      </c>
      <c r="E75">
        <v>74</v>
      </c>
    </row>
    <row r="76" spans="1:5">
      <c r="A76">
        <v>11</v>
      </c>
      <c r="B76" s="75">
        <v>11</v>
      </c>
      <c r="C76" s="13" t="s">
        <v>112</v>
      </c>
      <c r="D76" s="17">
        <f>'HP1'!H32</f>
        <v>0</v>
      </c>
      <c r="E76">
        <v>75</v>
      </c>
    </row>
    <row r="77" spans="1:5">
      <c r="A77">
        <v>12</v>
      </c>
      <c r="B77" s="75">
        <v>12</v>
      </c>
      <c r="C77" s="13" t="s">
        <v>116</v>
      </c>
      <c r="D77" s="17">
        <f>'HP1'!H33</f>
        <v>0</v>
      </c>
      <c r="E77">
        <v>76</v>
      </c>
    </row>
    <row r="78" spans="1:5">
      <c r="A78">
        <v>13</v>
      </c>
      <c r="B78" s="75">
        <v>13</v>
      </c>
      <c r="C78" s="13" t="s">
        <v>120</v>
      </c>
      <c r="D78" s="17">
        <f>'HP1'!H34</f>
        <v>0</v>
      </c>
      <c r="E78">
        <v>77</v>
      </c>
    </row>
    <row r="79" spans="1:5">
      <c r="A79">
        <v>14</v>
      </c>
      <c r="B79" s="75">
        <v>14</v>
      </c>
      <c r="C79" s="13" t="s">
        <v>124</v>
      </c>
      <c r="D79" s="17">
        <f>'HP1'!H35</f>
        <v>0</v>
      </c>
      <c r="E79">
        <v>78</v>
      </c>
    </row>
    <row r="80" spans="1:5">
      <c r="A80">
        <v>15</v>
      </c>
      <c r="B80" s="75">
        <v>15</v>
      </c>
      <c r="C80" s="20" t="s">
        <v>128</v>
      </c>
      <c r="D80" s="17">
        <f>'HP1'!H36</f>
        <v>0</v>
      </c>
      <c r="E80">
        <v>79</v>
      </c>
    </row>
    <row r="81" spans="1:5">
      <c r="A81">
        <v>109</v>
      </c>
      <c r="B81" s="83">
        <v>1219</v>
      </c>
      <c r="C81" s="22" t="s">
        <v>132</v>
      </c>
      <c r="D81" s="17">
        <f>'HP1'!H37</f>
        <v>0</v>
      </c>
      <c r="E81">
        <v>80</v>
      </c>
    </row>
    <row r="82" spans="1:5">
      <c r="A82">
        <v>89</v>
      </c>
      <c r="B82" s="76">
        <v>95</v>
      </c>
      <c r="C82" s="13" t="s">
        <v>147</v>
      </c>
      <c r="D82" s="19">
        <f>'HP1'!H41</f>
        <v>0</v>
      </c>
      <c r="E82">
        <v>81</v>
      </c>
    </row>
    <row r="83" spans="1:5">
      <c r="A83">
        <v>88</v>
      </c>
      <c r="B83" s="76">
        <v>94</v>
      </c>
      <c r="C83" s="13" t="s">
        <v>151</v>
      </c>
      <c r="D83" s="19">
        <f>'HP1'!H42</f>
        <v>0</v>
      </c>
      <c r="E83">
        <v>82</v>
      </c>
    </row>
    <row r="84" spans="1:5">
      <c r="A84">
        <v>86</v>
      </c>
      <c r="B84" s="76">
        <v>92</v>
      </c>
      <c r="C84" s="13" t="s">
        <v>155</v>
      </c>
      <c r="D84" s="19">
        <f>'HP1'!H43</f>
        <v>0</v>
      </c>
      <c r="E84">
        <v>83</v>
      </c>
    </row>
    <row r="85" spans="1:5">
      <c r="A85">
        <v>87</v>
      </c>
      <c r="B85" s="76">
        <v>93</v>
      </c>
      <c r="C85" s="13" t="s">
        <v>159</v>
      </c>
      <c r="D85" s="19">
        <f>'HP1'!H44</f>
        <v>0</v>
      </c>
      <c r="E85">
        <v>84</v>
      </c>
    </row>
    <row r="86" spans="1:5">
      <c r="A86">
        <v>85</v>
      </c>
      <c r="B86" s="76">
        <v>91</v>
      </c>
      <c r="C86" s="14" t="s">
        <v>163</v>
      </c>
      <c r="D86" s="19">
        <f>'HP1'!H45</f>
        <v>0</v>
      </c>
      <c r="E86">
        <v>85</v>
      </c>
    </row>
    <row r="87" spans="1:5">
      <c r="A87">
        <v>97</v>
      </c>
      <c r="B87" s="76">
        <v>663</v>
      </c>
      <c r="C87" s="14" t="s">
        <v>167</v>
      </c>
      <c r="D87" s="19">
        <f>'HP1'!H46</f>
        <v>0</v>
      </c>
      <c r="E87">
        <v>86</v>
      </c>
    </row>
    <row r="88" spans="1:5">
      <c r="A88">
        <v>91</v>
      </c>
      <c r="B88" s="76">
        <v>241</v>
      </c>
      <c r="C88" s="14" t="s">
        <v>189</v>
      </c>
      <c r="D88" s="17">
        <f>'HP1'!H52</f>
        <v>0</v>
      </c>
      <c r="E88">
        <v>87</v>
      </c>
    </row>
    <row r="89" spans="1:5">
      <c r="A89">
        <v>92</v>
      </c>
      <c r="B89" s="76">
        <v>240</v>
      </c>
      <c r="C89" s="14" t="s">
        <v>193</v>
      </c>
      <c r="D89" s="17">
        <f>'HP1'!H53</f>
        <v>0</v>
      </c>
      <c r="E89">
        <v>88</v>
      </c>
    </row>
    <row r="90" spans="1:5">
      <c r="B90" s="199">
        <v>680</v>
      </c>
      <c r="C90" s="14" t="s">
        <v>200</v>
      </c>
      <c r="D90" s="84">
        <f>'HP1'!H55</f>
        <v>0</v>
      </c>
      <c r="E90" s="200">
        <f>IF(D90=0,,(8576*D90))</f>
        <v>0</v>
      </c>
    </row>
    <row r="91" spans="1:5">
      <c r="B91" s="201">
        <v>681</v>
      </c>
      <c r="C91" s="14" t="s">
        <v>203</v>
      </c>
      <c r="D91" s="84">
        <f>'HP1'!H56</f>
        <v>0</v>
      </c>
      <c r="E91" s="200">
        <f>IF(D91=0,,(8245*D91))</f>
        <v>0</v>
      </c>
    </row>
    <row r="92" spans="1:5">
      <c r="B92" s="201">
        <v>682</v>
      </c>
      <c r="C92" s="14" t="s">
        <v>207</v>
      </c>
      <c r="D92" s="84">
        <f>'HP1'!H57</f>
        <v>0</v>
      </c>
      <c r="E92" s="200">
        <f>IF(D92=0,,(8175*D92))</f>
        <v>0</v>
      </c>
    </row>
    <row r="93" spans="1:5">
      <c r="B93" s="197">
        <v>679</v>
      </c>
      <c r="C93" s="13" t="s">
        <v>211</v>
      </c>
      <c r="D93" s="84">
        <f>'HP1'!H58</f>
        <v>0</v>
      </c>
      <c r="E93" s="200">
        <f>IF(D93=0,,(7800*D93))</f>
        <v>0</v>
      </c>
    </row>
    <row r="94" spans="1:5">
      <c r="D94" s="74"/>
      <c r="E94" s="76"/>
    </row>
    <row r="95" spans="1:5">
      <c r="D95" s="74"/>
      <c r="E95" s="76"/>
    </row>
    <row r="96" spans="1:5">
      <c r="D96" s="74"/>
      <c r="E96" s="76"/>
    </row>
    <row r="97" spans="4:5">
      <c r="D97" s="74"/>
      <c r="E97" s="76"/>
    </row>
    <row r="98" spans="4:5">
      <c r="D98" s="74"/>
      <c r="E98" s="76"/>
    </row>
    <row r="99" spans="4:5">
      <c r="D99" s="74"/>
      <c r="E99" s="76"/>
    </row>
    <row r="100" spans="4:5">
      <c r="D100" s="74"/>
      <c r="E100" s="76"/>
    </row>
    <row r="101" spans="4:5">
      <c r="D101" s="74"/>
      <c r="E101" s="76"/>
    </row>
  </sheetData>
  <sheetProtection algorithmName="SHA-512" hashValue="U7wjCS/RwjY85kL3PSOCnHqCUaImvsEgLX3BIYsbrWxkCj5qKZ6rDPKATmtUViH2vs6ojpqRFHPXV4Ho2kaoVw==" saltValue="NmJ20CPoOnYmIunHJSeBXw==" spinCount="100000" sheet="1"/>
  <pageMargins left="0.75" right="0.75" top="1" bottom="1" header="0.3" footer="0.3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HP1</vt:lpstr>
      <vt:lpstr>HP2</vt:lpstr>
      <vt:lpstr>CONFIG</vt:lpstr>
      <vt:lpstr>'HP1'!Área_de_impresión</vt:lpstr>
      <vt:lpstr>'HP2'!Área_de_impresión</vt:lpstr>
    </vt:vector>
  </TitlesOfParts>
  <Manager/>
  <Company>Vino Nuevo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Roberto Puentes</dc:creator>
  <cp:keywords/>
  <dc:description/>
  <cp:lastModifiedBy>Sistemas VinoNuevo</cp:lastModifiedBy>
  <cp:revision/>
  <dcterms:created xsi:type="dcterms:W3CDTF">2005-01-17T19:21:12Z</dcterms:created>
  <dcterms:modified xsi:type="dcterms:W3CDTF">2022-06-30T21:17:04Z</dcterms:modified>
  <cp:category/>
  <cp:contentStatus/>
</cp:coreProperties>
</file>